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11520" windowHeight="10716" tabRatio="917" activeTab="5"/>
  </bookViews>
  <sheets>
    <sheet name="Д_2" sheetId="1" r:id="rId1"/>
    <sheet name="Ф_2" sheetId="2" r:id="rId2"/>
    <sheet name="В3_2" sheetId="3" r:id="rId3"/>
    <sheet name="В3-1_2" sheetId="4" r:id="rId4"/>
    <sheet name="К_2" sheetId="5" r:id="rId5"/>
    <sheet name="Т_2" sheetId="6" r:id="rId6"/>
    <sheet name="Бр_2" sheetId="7" r:id="rId7"/>
    <sheet name="П_2" sheetId="8" r:id="rId8"/>
    <sheet name="УК_1 (2)" sheetId="9" state="hidden" r:id="rId9"/>
    <sheet name="К_1" sheetId="10" state="hidden" r:id="rId10"/>
    <sheet name="В3-2" sheetId="11" state="hidden" r:id="rId11"/>
    <sheet name="К-1" sheetId="12" state="hidden" r:id="rId12"/>
  </sheets>
  <externalReferences>
    <externalReference r:id="rId15"/>
    <externalReference r:id="rId16"/>
    <externalReference r:id="rId17"/>
  </externalReferences>
  <definedNames>
    <definedName name="_xlnm._FilterDatabase" localSheetId="10" hidden="1">'В3-2'!$A$8:$X$478</definedName>
    <definedName name="_xlnm._FilterDatabase" localSheetId="9" hidden="1">'К_1'!$P$7:$P$14</definedName>
    <definedName name="_xlnm._FilterDatabase" localSheetId="4" hidden="1">'К_2'!$P$7:$P$14</definedName>
    <definedName name="_xlnm._FilterDatabase" localSheetId="8" hidden="1">'УК_1 (2)'!$P$7:$P$14</definedName>
    <definedName name="ГФУ" localSheetId="9">#REF!</definedName>
    <definedName name="ГФУ" localSheetId="4">#REF!</definedName>
    <definedName name="ГФУ" localSheetId="5">#REF!</definedName>
    <definedName name="ГФУ" localSheetId="8">#REF!</definedName>
    <definedName name="ГФУ">#REF!</definedName>
    <definedName name="_xlnm.Print_Titles" localSheetId="6">'Бр_2'!$8:$10</definedName>
    <definedName name="_xlnm.Print_Titles" localSheetId="2">'В3_2'!$4:$7</definedName>
    <definedName name="_xlnm.Print_Titles" localSheetId="3">'В3-1_2'!$5:$7</definedName>
    <definedName name="_xlnm.Print_Titles" localSheetId="10">'В3-2'!$4:$8</definedName>
    <definedName name="_xlnm.Print_Titles" localSheetId="0">'Д_2'!$5:$7</definedName>
    <definedName name="_xlnm.Print_Titles" localSheetId="11">'К-1'!$A:$D</definedName>
    <definedName name="_xlnm.Print_Titles" localSheetId="7">'П_2'!$4:$5</definedName>
    <definedName name="_xlnm.Print_Titles" localSheetId="5">'Т_2'!$A:$D</definedName>
    <definedName name="Культура" localSheetId="9">#REF!</definedName>
    <definedName name="Культура" localSheetId="4">#REF!</definedName>
    <definedName name="Культура" localSheetId="5">#REF!</definedName>
    <definedName name="Культура" localSheetId="8">#REF!</definedName>
    <definedName name="Культура">#REF!</definedName>
    <definedName name="Ліцей" localSheetId="9">#REF!</definedName>
    <definedName name="Ліцей" localSheetId="4">#REF!</definedName>
    <definedName name="Ліцей" localSheetId="5">#REF!</definedName>
    <definedName name="Ліцей" localSheetId="8">#REF!</definedName>
    <definedName name="Ліцей">#REF!</definedName>
    <definedName name="_xlnm.Print_Area" localSheetId="6">'Бр_2'!$A$1:$H$97</definedName>
    <definedName name="_xlnm.Print_Area" localSheetId="2">'В3_2'!$B$1:$Q$221</definedName>
    <definedName name="_xlnm.Print_Area" localSheetId="3">'В3-1_2'!$A$1:$P$126</definedName>
    <definedName name="_xlnm.Print_Area" localSheetId="10">'В3-2'!$A$1:$Q$194</definedName>
    <definedName name="_xlnm.Print_Area" localSheetId="0">'Д_2'!$A$1:$F$74</definedName>
    <definedName name="_xlnm.Print_Area" localSheetId="9">'К_1'!$A$1:$O$14</definedName>
    <definedName name="_xlnm.Print_Area" localSheetId="4">'К_2'!$A$1:$O$14</definedName>
    <definedName name="_xlnm.Print_Area" localSheetId="11">'К-1'!$A$1:$P$16</definedName>
    <definedName name="_xlnm.Print_Area" localSheetId="7">'П_2'!$B$1:$H$61</definedName>
    <definedName name="_xlnm.Print_Area" localSheetId="5">'Т_2'!$A$1:$AE$41</definedName>
    <definedName name="_xlnm.Print_Area" localSheetId="8">'УК_1 (2)'!$A$1:$O$14</definedName>
    <definedName name="_xlnm.Print_Area" localSheetId="1">'Ф_2'!$A$1:$F$14</definedName>
    <definedName name="Освіта" localSheetId="9">#REF!</definedName>
    <definedName name="Освіта" localSheetId="4">#REF!</definedName>
    <definedName name="Освіта" localSheetId="5">#REF!</definedName>
    <definedName name="Освіта" localSheetId="8">#REF!</definedName>
    <definedName name="Освіта">#REF!</definedName>
    <definedName name="УСЗ" localSheetId="9">#REF!</definedName>
    <definedName name="УСЗ" localSheetId="4">#REF!</definedName>
    <definedName name="УСЗ" localSheetId="5">#REF!</definedName>
    <definedName name="УСЗ" localSheetId="8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<sst xmlns="http://schemas.openxmlformats.org/spreadsheetml/2006/main" count="2409" uniqueCount="1227">
  <si>
    <t>Надання пільгового довгострокового кредиту громадян на будівництво (реконструкцію) та придбання житла</t>
  </si>
  <si>
    <t>У т.ч. бюджет розвитку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</si>
  <si>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</si>
  <si>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</si>
  <si>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м. Чернігів</t>
  </si>
  <si>
    <t>О2</t>
  </si>
  <si>
    <t>м. Ніжин</t>
  </si>
  <si>
    <t>О3</t>
  </si>
  <si>
    <t>м. Прилуки</t>
  </si>
  <si>
    <t xml:space="preserve">Разом по бюджетах міст </t>
  </si>
  <si>
    <t>О4</t>
  </si>
  <si>
    <t>r</t>
  </si>
  <si>
    <t>Бахмацький р-н</t>
  </si>
  <si>
    <t>О5</t>
  </si>
  <si>
    <t>Бобровицький р-н</t>
  </si>
  <si>
    <t>О6</t>
  </si>
  <si>
    <t>Борзнянський р-н</t>
  </si>
  <si>
    <t>О7</t>
  </si>
  <si>
    <t>Варвинський р-н</t>
  </si>
  <si>
    <t>О8</t>
  </si>
  <si>
    <t>Городнянський р-н</t>
  </si>
  <si>
    <t>О9</t>
  </si>
  <si>
    <t>1513110</t>
  </si>
  <si>
    <t>1513111</t>
  </si>
  <si>
    <t>1513130</t>
  </si>
  <si>
    <t>1513131</t>
  </si>
  <si>
    <t>1513132</t>
  </si>
  <si>
    <t>1513500</t>
  </si>
  <si>
    <t>Ічнянський р-н</t>
  </si>
  <si>
    <t>Козелецький  р-н</t>
  </si>
  <si>
    <t>Коропський р-н</t>
  </si>
  <si>
    <t>Кошти, що передаються із загального фонду бюджету до бюджету розвитку (спеціального фонду)</t>
  </si>
  <si>
    <t>всього</t>
  </si>
  <si>
    <t>091108</t>
  </si>
  <si>
    <t>Надання кредитів </t>
  </si>
  <si>
    <t>Повернення кредитів </t>
  </si>
  <si>
    <t>Кредитування -всього</t>
  </si>
  <si>
    <t>Загальний фонд </t>
  </si>
  <si>
    <t>Спеціальний фонд </t>
  </si>
  <si>
    <t>Разом </t>
  </si>
  <si>
    <t>250908</t>
  </si>
  <si>
    <t>250909</t>
  </si>
  <si>
    <t>Повернення коштів, наданих для кредитування громадян на будівництво (реконструкцію ) та придбання житла</t>
  </si>
  <si>
    <t xml:space="preserve"> </t>
  </si>
  <si>
    <t>180404</t>
  </si>
  <si>
    <t>Регіональна цільова Програма розвитку сімейних форм виховання дітей-сиріт, дітей, позбавлених батьківського піклування, подолання дитячої безпритульності та бездоглядності на 2011-2016 роки</t>
  </si>
  <si>
    <t>Податки на доходи, податки на прибуток, податки на збільшення ринкової вартості</t>
  </si>
  <si>
    <t>070301</t>
  </si>
  <si>
    <t>Загальноосвітні школи-інтернати, загальноосвітні санаторні школи-інтернати</t>
  </si>
  <si>
    <t>070302</t>
  </si>
  <si>
    <t>Загальноосвітні школи-інтернати для дітей-сиріт та дітей, які залишились без піклування батьків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</si>
  <si>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</si>
  <si>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</si>
  <si>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070307</t>
  </si>
  <si>
    <t>091303</t>
  </si>
  <si>
    <t>091304</t>
  </si>
  <si>
    <t>Компенсаційні виплати інвалідам на бензин, ремонт, техобслуговування автотранспорту та транспортне обслуговування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</si>
  <si>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 </t>
  </si>
  <si>
    <t>900201</t>
  </si>
  <si>
    <t>Субвенції всього</t>
  </si>
  <si>
    <t>250326 </t>
  </si>
  <si>
    <t>250328 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</si>
  <si>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 </t>
  </si>
  <si>
    <t>250329 </t>
  </si>
  <si>
    <t>250330 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</si>
  <si>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</si>
  <si>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250376 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</si>
  <si>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</si>
  <si>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t>250380 </t>
  </si>
  <si>
    <t>Інші субвенції </t>
  </si>
  <si>
    <t>Інша субвенція,в т.ч. на:</t>
  </si>
  <si>
    <t>Найменування коду тимчасової класифікації видатків та кредитування місцевих бюджетів</t>
  </si>
  <si>
    <t xml:space="preserve">Інші податки та збори </t>
  </si>
  <si>
    <t xml:space="preserve">Екологічний податок </t>
  </si>
  <si>
    <t>Плата за розміщення тимчасово вільних коштів місцевих бюджетів</t>
  </si>
  <si>
    <t>Надходження коштів від відшкодування втрат сільськогосподарського та лісгосподарського виробництва</t>
  </si>
  <si>
    <t>1412010</t>
  </si>
  <si>
    <t>1412030</t>
  </si>
  <si>
    <t>1412060</t>
  </si>
  <si>
    <t>1412070</t>
  </si>
  <si>
    <t>2411120</t>
  </si>
  <si>
    <t>2411150</t>
  </si>
  <si>
    <t>Обласна Програма підтримки розвитку інформаційно-видавничої сфери Чернігівщини на 2012-2015 роки</t>
  </si>
  <si>
    <t>Обласна Програма сприяння розвитку інститутів громадянського суспільства на 2012-2015 роки "Чернігівська громада"</t>
  </si>
  <si>
    <t xml:space="preserve">Обласна Програма висвітлення діяльності обласної державної адміністрації та обласної ради засобами телерадіомовлення в Чернігівській області на 2011-2015 роки                                                                            </t>
  </si>
  <si>
    <t>Програма забезпечення медичною стоматологічною допомогою населення області КЛПЗ "Чернігівська обласна стоматологічна поліклініка" на 2011-2015 роки</t>
  </si>
  <si>
    <t xml:space="preserve">Обласна Програма оновлення та розвитку  Менського зоопарку загальнодержавного значення на 2011-2015 роки </t>
  </si>
  <si>
    <t>Обласна Програма поліпшення кінообслуговування населення області на 2011-2015 роки</t>
  </si>
  <si>
    <t>2411170</t>
  </si>
  <si>
    <t>2416310</t>
  </si>
  <si>
    <t>Реалізація заходів щодо інвестиційного розвитку території</t>
  </si>
  <si>
    <t>4719140</t>
  </si>
  <si>
    <t>4719150</t>
  </si>
  <si>
    <t>4810000</t>
  </si>
  <si>
    <t>4710000</t>
  </si>
  <si>
    <t>1510000</t>
  </si>
  <si>
    <t>1410000</t>
  </si>
  <si>
    <t>5310000</t>
  </si>
  <si>
    <t>6710000</t>
  </si>
  <si>
    <t>7300000</t>
  </si>
  <si>
    <t>7310000</t>
  </si>
  <si>
    <t>Сприяння розвитку малого і середнього підприємництва</t>
  </si>
  <si>
    <t>7610000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</si>
  <si>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</si>
  <si>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</si>
  <si>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Культура і мистецтво </t>
  </si>
  <si>
    <t>Засоби масової інформації </t>
  </si>
  <si>
    <t>Куликівський р-н</t>
  </si>
  <si>
    <t>Менський р-н</t>
  </si>
  <si>
    <t>Ніжинський р-н</t>
  </si>
  <si>
    <t>Новгород-Сіверський р-н</t>
  </si>
  <si>
    <t>Носівський р-н</t>
  </si>
  <si>
    <t>Прилуцький р-н</t>
  </si>
  <si>
    <t>Ріпкинський р-н</t>
  </si>
  <si>
    <t>Семенівський р-н</t>
  </si>
  <si>
    <t>Сосницький р-н</t>
  </si>
  <si>
    <t>Срібнянський р-н</t>
  </si>
  <si>
    <t>Талалаївський р-н</t>
  </si>
  <si>
    <t>Чернігівський р-н</t>
  </si>
  <si>
    <t>Щорський р-н</t>
  </si>
  <si>
    <t>Разом по бюджетах районів</t>
  </si>
  <si>
    <t>Утримання центрів з інвалідного спорту і реабілітаційних шкіл</t>
  </si>
  <si>
    <t>180409</t>
  </si>
  <si>
    <t>Департамент інформаційної діяльності та комунікацій з громадськістю Чернігівської обласної державної адміністрації</t>
  </si>
  <si>
    <t>Управління  освіти і науки Чернігівської обласної державної адміністрації</t>
  </si>
  <si>
    <t>Департамент сім'ї, молоді та спорту Чернігівської обласної державної адміністрації</t>
  </si>
  <si>
    <t>Управління охорони здоров'я Чернігівської обласної державної адміністрації</t>
  </si>
  <si>
    <t>Служба у справах дітей Чернігівської обласної державної адміністрації</t>
  </si>
  <si>
    <t>210106</t>
  </si>
  <si>
    <t>Заходи у сфері захисту населення і територій від надзвичайних ситуацій техногенного та природного характеру </t>
  </si>
  <si>
    <t xml:space="preserve">на фінансування заходів програми "Місцевий розвиток, орієнтований на громаду - II фаза" у Чернігівській області </t>
  </si>
  <si>
    <t>на нагородження переможців щорічного обласного конкурсу "Краща сільська, селищна, міська рада"</t>
  </si>
  <si>
    <t>Центри соціальної реабілітації дітей - інвалідів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</si>
  <si>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</si>
  <si>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Підготовка кадрів вищими навчальними закладами  І і ІІ рівнів акредитації</t>
  </si>
  <si>
    <t>Підвищення кваліфікаії,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</si>
  <si>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1015022</t>
  </si>
  <si>
    <t>Утримання та навчально-тренувальна робота комунальних дитячо-юнацьких спортивних шкiл</t>
  </si>
  <si>
    <t>Центри соціальних служб для сім'ї, дітей та молоді</t>
  </si>
  <si>
    <t>1113140</t>
  </si>
  <si>
    <t>Заходи державної політики з питань молоді</t>
  </si>
  <si>
    <t>1113133</t>
  </si>
  <si>
    <t>Заходи державної політики із забезпечення рівних прав та можливостей жінок та чоловіків</t>
  </si>
  <si>
    <t>1113134</t>
  </si>
  <si>
    <t>1113160</t>
  </si>
  <si>
    <t>в т.ч. за рахунок субвенції з державного бюджету на здійснення заходів щодо соціально-економічного розвитку окремих територій</t>
  </si>
  <si>
    <t>Iншi послуги, пов'язанi з економiчною дiяльнiстю</t>
  </si>
  <si>
    <t>Внески органів влади Автономної Республіки Крим та органів місцевого самоврядування у статутні капітали суб"єктів підприємницької діяльності</t>
  </si>
  <si>
    <t>Засоби масової iнформацiї</t>
  </si>
  <si>
    <t>Перiодичнi видання (газети та журнали)</t>
  </si>
  <si>
    <t>Будiвництво</t>
  </si>
  <si>
    <t>Капiтальнi вкладення</t>
  </si>
  <si>
    <t>Сiльське і лiсове господарство, рибне господарство та мисливство</t>
  </si>
  <si>
    <t>Програми і заходи центрів соціальних служб для сім'ї, дітей та молоді</t>
  </si>
  <si>
    <t>080209</t>
  </si>
  <si>
    <t>Станції швидкої та невідкладної медичної допомоги</t>
  </si>
  <si>
    <t>Обласна цільова програма розвитку туризму в Чернігівській області на 2013-2020 роки</t>
  </si>
  <si>
    <t>1118098</t>
  </si>
  <si>
    <t>4716410</t>
  </si>
  <si>
    <t>4716650</t>
  </si>
  <si>
    <t>4719120</t>
  </si>
  <si>
    <t>Утримання та розвиток інфраструктури доріг</t>
  </si>
  <si>
    <t>4816430</t>
  </si>
  <si>
    <t>4816422</t>
  </si>
  <si>
    <t>5317612</t>
  </si>
  <si>
    <t>6717810</t>
  </si>
  <si>
    <t>6717820</t>
  </si>
  <si>
    <t>7317440</t>
  </si>
  <si>
    <t xml:space="preserve">Спецiалiзованi лiкарнi та iншi спецiалiзованi заклади </t>
  </si>
  <si>
    <t>Заходи з організації рятування на водах </t>
  </si>
  <si>
    <t>240000 </t>
  </si>
  <si>
    <t>240604 </t>
  </si>
  <si>
    <t>Найменування місцевої (регіональної) програми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</si>
  <si>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спотру, інших галузях, ліцеями з п</t>
  </si>
  <si>
    <t>1115011</t>
  </si>
  <si>
    <t>1115041</t>
  </si>
  <si>
    <t>1115042</t>
  </si>
  <si>
    <t>1115012</t>
  </si>
  <si>
    <t>1115022</t>
  </si>
  <si>
    <t>1115021</t>
  </si>
  <si>
    <t>1115060</t>
  </si>
  <si>
    <t>1115031</t>
  </si>
  <si>
    <t>1115023</t>
  </si>
  <si>
    <t>1115033</t>
  </si>
  <si>
    <t>7618490</t>
  </si>
  <si>
    <t>у тому числі бюджет розвитку</t>
  </si>
  <si>
    <t xml:space="preserve">у т.ч. бюджет  розвитку      </t>
  </si>
  <si>
    <r>
      <t>01</t>
    </r>
    <r>
      <rPr>
        <b/>
        <sz val="16"/>
        <rFont val="Times New Roman Cyr"/>
        <family val="1"/>
      </rPr>
      <t>00000</t>
    </r>
  </si>
  <si>
    <t>091206</t>
  </si>
  <si>
    <t xml:space="preserve">Видатки на запобігання та ліквідацію надзвичайних ситуацій та наслідків стихійного лиха </t>
  </si>
  <si>
    <t xml:space="preserve">Заходи з організації рятування на водах </t>
  </si>
  <si>
    <t>130114</t>
  </si>
  <si>
    <t>Фінансова підтримка громадських організацій інвалідів і ветеранів</t>
  </si>
  <si>
    <t>Дотації</t>
  </si>
  <si>
    <t>Субвенції</t>
  </si>
  <si>
    <t xml:space="preserve"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</si>
  <si>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Реалізація інвестиційних проектів</t>
  </si>
  <si>
    <t>в т.ч. інші заходи в галузі охорони здоров'я</t>
  </si>
  <si>
    <t>0110000</t>
  </si>
  <si>
    <t>Кінематографія. ДКП "Чернігівкіно"</t>
  </si>
  <si>
    <t>7317500</t>
  </si>
  <si>
    <t>Капітальні видатки</t>
  </si>
  <si>
    <t>070501</t>
  </si>
  <si>
    <t xml:space="preserve">Професійно-технічні заклади освіти </t>
  </si>
  <si>
    <t>250913                 250908</t>
  </si>
  <si>
    <t xml:space="preserve">Надання та обслуговування пільгових довгострокових кредитів  громадян на будівництво (реконструкцію) та придбання житла </t>
  </si>
  <si>
    <t>на фінансування заходів обласної програма на 2013-2015 роки із забезпечення житлом дітей-сиріт, дітей, позбавлених батьківського піклування та осіб з їх числа</t>
  </si>
  <si>
    <t>Програма про вадження комплексу заходів щодо
збереження та відновлення меморіальних пам’яток
періоду Великої Вітчизняної війни в Чернігівській області на 2015-2016 роки</t>
  </si>
  <si>
    <t>Програми паспортизації об’єктів культурної спадщини містобудування та архітектури, садово-паркового мистецтва Чернігівської області на 2013-2020 роки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</si>
  <si>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</si>
  <si>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250102</t>
  </si>
  <si>
    <t>Видатки спеціального фонду</t>
  </si>
  <si>
    <t>Разом</t>
  </si>
  <si>
    <t>010000</t>
  </si>
  <si>
    <t>010116</t>
  </si>
  <si>
    <t>070000</t>
  </si>
  <si>
    <t>080000</t>
  </si>
  <si>
    <t>090000</t>
  </si>
  <si>
    <t>090412</t>
  </si>
  <si>
    <t>090413</t>
  </si>
  <si>
    <t>091212</t>
  </si>
  <si>
    <t>090601</t>
  </si>
  <si>
    <t>090901</t>
  </si>
  <si>
    <t>Станції переливання крові</t>
  </si>
  <si>
    <t>080400</t>
  </si>
  <si>
    <t>080500</t>
  </si>
  <si>
    <t>Додаток 5 до рішення обласної ради від 23 січня 2015 року «Про обласний бюджет на 2015 рік»
«Міжбюджетні трансферти  з обласного бюджету Чернігівської області  місцевим бюджетам  на 2015 рік»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</si>
  <si>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</si>
  <si>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 xml:space="preserve">Інші видатки </t>
  </si>
  <si>
    <t>210105</t>
  </si>
  <si>
    <t>Видатки на запобігання та ліквідацію надзвичайних ситуацій та наслідків стихійного лиха</t>
  </si>
  <si>
    <t xml:space="preserve">Код                                    </t>
  </si>
  <si>
    <t xml:space="preserve"> Назва </t>
  </si>
  <si>
    <t xml:space="preserve">                Спеціальний фонд                            </t>
  </si>
  <si>
    <t xml:space="preserve">Разом       </t>
  </si>
  <si>
    <t>Інші програми соціального захисту дітей</t>
  </si>
  <si>
    <t>Кінематографія</t>
  </si>
  <si>
    <t>40</t>
  </si>
  <si>
    <t>Інша субвенція,
в т.ч.:</t>
  </si>
  <si>
    <t xml:space="preserve">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</si>
  <si>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на забезпечення централізованих заходів з лікування хворих на цукровий та нецукровий діабет</t>
  </si>
  <si>
    <t>на виконання доручень виборців депутатами обласної ради</t>
  </si>
  <si>
    <t>Субвенція з Черкаськького обласного бюджету на утримання об’єктів спільного користування</t>
  </si>
  <si>
    <t>Програма створення регіонального матеріального резерву для запобігання, ліквідації надзвичайних ситуацій техногенного і природного характеру та їх наслідків в Чернігівській області на 2011-2015 роки”</t>
  </si>
  <si>
    <t>Обласна програма підтримки індивідуального житлового будівництва на селі „Власний дім” на 2012-2015 роки</t>
  </si>
  <si>
    <t>Програма розвитку виставково-ярмаркової діяльності в Чернігівській області на 2012-2015 роки</t>
  </si>
  <si>
    <t>Регіональна цільова програма розвитку зовнішньоекономічної діяльності на 2011-2015 роки</t>
  </si>
  <si>
    <t xml:space="preserve">Програма відзначення державних та професійних свят, ювілейних дат, заохочення за заслуги перед Чернігівською областю, здійснення представницьких та інших заходів на 2012 - 2017 роки </t>
  </si>
  <si>
    <t>Програма відзначення державних та професійних свят, ювілейних дат, заохочення за заслуги перед Чернігівською областю, здійснення представницьких та інших заходів на 2012 - 2017 роки</t>
  </si>
  <si>
    <t>Утримання та навчально-тренувальна робота дитячо-юнацьких спортивних шкiл</t>
  </si>
  <si>
    <t xml:space="preserve">в т.ч. видатки за рахунок коштів субвенції з Держбюджету на придбання медикаментів для забезпечення швидкої медичної допомоги </t>
  </si>
  <si>
    <t>в т.ч. видатки за рахунок коштів субвенції з Держбюджету на придбання витратних матеріалів для закладів охорони здоров'я та лікарських засобів для інгаляційної анестезії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</si>
  <si>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 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</si>
  <si>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</si>
  <si>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</si>
  <si>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</si>
  <si>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 них:
капітальні видатки за рахунок коштів, що передаються із загального фонду до бюджету розвитку (спеціального фонду)</t>
  </si>
  <si>
    <t>010000 </t>
  </si>
  <si>
    <t>010116 </t>
  </si>
  <si>
    <t>Органи місцевого самоврядування </t>
  </si>
  <si>
    <t>070000 </t>
  </si>
  <si>
    <t>070301 </t>
  </si>
  <si>
    <t>Загальноосвітні школи-інтернати, загальноосвітні санаторні школи-інтернати </t>
  </si>
  <si>
    <t>070302 </t>
  </si>
  <si>
    <t>Загальноосвітні школи-інтернати для дітей-сиріт та дітей, які залишилися без піклування батьків </t>
  </si>
  <si>
    <t>070304 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</si>
  <si>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</si>
  <si>
    <t>Неподаткові надходження</t>
  </si>
  <si>
    <t>Доходи від власності та підприємницької діяльності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</si>
  <si>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</si>
  <si>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ліцензії на право експорту, імпорту алкогольними напоями та тютюновими виробами  </t>
  </si>
  <si>
    <t>Плата за ліцензії на право оптової торгівлі алкогольними напоями та тютюновими виробами  </t>
  </si>
  <si>
    <t>Плата за ліцензії на право роздрібної торгівлі алкогольними напоями та тютюновими виробами  </t>
  </si>
  <si>
    <t>Плата за ліцензії та сертифікати, що сплачується ліцензіатами за місцем здійснення діяльності </t>
  </si>
  <si>
    <t>7618010</t>
  </si>
  <si>
    <t>Додаток 7 до рішення обласної ради від 23 січня 2015 року «Про обласний бюджет на 2015 рік»
«Перелік місцевих (регіональних) програм, які фінансуватимуться за рахунок коштів  
обласного бюджету Чернігівської області в 2015 році»</t>
  </si>
  <si>
    <t>Додаток 3-1 до рішення обласної ради від 23 січня 2015 року «Про обласний бюджет на 2015 рік»
«Видатки обласного бюджету Чернігівської області на 2015 рік за тимчасовою класифікацією видатків та кредитування місцевих бюджетів»</t>
  </si>
  <si>
    <t>Поповнення статутного капіталу комунального підприємства "Облсвітло" Чернігівської обласної ради</t>
  </si>
  <si>
    <t>Поповнення статутного капіталу комунального підприємства "Готельно-туристичний комплекс "Придеснянський" " Чернігівської обласної ради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</si>
  <si>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</si>
  <si>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</si>
  <si>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с</t>
  </si>
  <si>
    <t>бюджет розвитку</t>
  </si>
  <si>
    <r>
      <t xml:space="preserve">Інші заходи по охороні здоров'я (видатки за рахунок коштів </t>
    </r>
    <r>
      <rPr>
        <b/>
        <i/>
        <sz val="14"/>
        <rFont val="Times New Roman Cyr"/>
        <family val="0"/>
      </rPr>
      <t>субвенції з Держбюджету на придбання витратних матеріалів для закладів охорони здоров'я та лікарських засобів для інгаляційної анестезії</t>
    </r>
    <r>
      <rPr>
        <sz val="14"/>
        <rFont val="Times New Roman Cyr"/>
        <family val="0"/>
      </rPr>
      <t>)</t>
    </r>
  </si>
  <si>
    <t>Органи місцевого  самоврядування</t>
  </si>
  <si>
    <t>Книговидання</t>
  </si>
  <si>
    <t>Соціальні програми і заходи державних органів у справах сім'ї</t>
  </si>
  <si>
    <t>250913</t>
  </si>
  <si>
    <t>130102</t>
  </si>
  <si>
    <t xml:space="preserve">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</si>
  <si>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Департамент екології та природних ресурсів Чернігівської обласної державної адміністрації</t>
  </si>
  <si>
    <t>м. Новгород-Сіверський</t>
  </si>
  <si>
    <t>Інші заходи, пов'язані з економічною діяльністю </t>
  </si>
  <si>
    <t>200000 </t>
  </si>
  <si>
    <t>200200 </t>
  </si>
  <si>
    <t>Охорона і раціональне використання земель </t>
  </si>
  <si>
    <t>210000 </t>
  </si>
  <si>
    <t>210105 </t>
  </si>
  <si>
    <t xml:space="preserve">Додаток 8 до рішення __________сесії обласної ради  «Про внесення змін до рішення обласної ради від 23 січня 2015 року «Про обласний бюджет на 2015 рік» </t>
  </si>
  <si>
    <t>Дотації з обласного бюджету</t>
  </si>
  <si>
    <t>Додаток 6 до рішення обласної ради від 23 січня 2015 року «Про обласний бюджет на 2015 рік»
«Перелік об’єктів, видатки на які у 2015 році будуть проводитися за рахунок коштів  бюджету розвитку»</t>
  </si>
  <si>
    <t>Внески органів влади органів місцевого самоврядування у статутні капітали суб’єктів підприємницької діяльності</t>
  </si>
  <si>
    <t xml:space="preserve">Відсоток завершеності  будівництва об’єктів на майбутні роки </t>
  </si>
  <si>
    <t>Реконструкція димової труби автономної котельної установки без змін зовнішніх геометричних параметрів в Орлівському психоневрологічному інтернаті, за адресою: вул. Світла, 3 с. Дачне, Корюківського району Чернігівської області</t>
  </si>
  <si>
    <t>25320000000</t>
  </si>
  <si>
    <t>25321000000</t>
  </si>
  <si>
    <t>200200</t>
  </si>
  <si>
    <t>170703</t>
  </si>
  <si>
    <t xml:space="preserve">Інші заходи, пов’язані з економічною діяльністю </t>
  </si>
  <si>
    <t xml:space="preserve">Разом видатків   </t>
  </si>
  <si>
    <t>100000</t>
  </si>
  <si>
    <t>110000</t>
  </si>
  <si>
    <t>120000</t>
  </si>
  <si>
    <t>130000</t>
  </si>
  <si>
    <t>150000</t>
  </si>
  <si>
    <t>160000</t>
  </si>
  <si>
    <t>170000</t>
  </si>
  <si>
    <t>180000</t>
  </si>
  <si>
    <t>200000</t>
  </si>
  <si>
    <t>210000</t>
  </si>
  <si>
    <t>240000</t>
  </si>
  <si>
    <t>250000</t>
  </si>
  <si>
    <t>250300</t>
  </si>
  <si>
    <t>Без трансфертів</t>
  </si>
  <si>
    <t>900202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</si>
  <si>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</si>
  <si>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070401</t>
  </si>
  <si>
    <t>Позашкільні заклади освіти</t>
  </si>
  <si>
    <t>070601</t>
  </si>
  <si>
    <t>Вищі заклади освіти І та ІІ рівнів акредитації</t>
  </si>
  <si>
    <t>Заклади післядипломної освіти ІІІ-ІV рівнів акредитації</t>
  </si>
  <si>
    <t>070802</t>
  </si>
  <si>
    <t>070806</t>
  </si>
  <si>
    <t>Інші заклади освіти</t>
  </si>
  <si>
    <t>070807</t>
  </si>
  <si>
    <t>130107</t>
  </si>
  <si>
    <t>080101</t>
  </si>
  <si>
    <t>Лікарні</t>
  </si>
  <si>
    <t>080201</t>
  </si>
  <si>
    <t>080204</t>
  </si>
  <si>
    <t>Доходи від операцій з капіталом</t>
  </si>
  <si>
    <t>Інші видатки на соціальнимй захист населення</t>
  </si>
  <si>
    <t>Встановлення телефонів інвалідім I та II груп</t>
  </si>
  <si>
    <t>На початок періоду</t>
  </si>
  <si>
    <t>На кінець періоду</t>
  </si>
  <si>
    <t>Додаток 1 до рішення  обласної ради 
від 30 грудня 2010 року 
"Про обласний бюджет на 2011 рік"</t>
  </si>
  <si>
    <t>01</t>
  </si>
  <si>
    <t>03</t>
  </si>
  <si>
    <t>10</t>
  </si>
  <si>
    <t>14</t>
  </si>
  <si>
    <t>15</t>
  </si>
  <si>
    <t>11</t>
  </si>
  <si>
    <t>20</t>
  </si>
  <si>
    <t>67</t>
  </si>
  <si>
    <t>76</t>
  </si>
  <si>
    <t>73</t>
  </si>
  <si>
    <t>53</t>
  </si>
  <si>
    <t>47</t>
  </si>
  <si>
    <t>48</t>
  </si>
  <si>
    <t>24</t>
  </si>
  <si>
    <t xml:space="preserve">в т.ч. за рахунок субвенції з державного бюджту на будівництво, реконструкцію, ремонт та утримання вулиціь і доріг комунальної власності у населених пунктах </t>
  </si>
  <si>
    <t>150122</t>
  </si>
  <si>
    <t>Інвестиційні проекти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</si>
  <si>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електроенергії, природного і скрапленого газу на  побутові  потреби,  твердого  та рідкого пічного побутового палива,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нечистот),  на компенсацію втрати  частини  доходів  у  зв'язку  з відміною   податку  з  власників  транспортних  засобів  та  інших самохідних машин і механізмів та  відповідним  збільшенням  ставок акцизного  податку з пального і на компенсацію за пільговий проїзд окремих категорій громадян</t>
  </si>
  <si>
    <t xml:space="preserve">Інші неподаткові надходження </t>
  </si>
  <si>
    <t>Інші надходження</t>
  </si>
  <si>
    <t>Надходження  від відчуження майна,  що знаходиться у комунальній власності</t>
  </si>
  <si>
    <t xml:space="preserve">Разом </t>
  </si>
  <si>
    <t xml:space="preserve">Додаток 1 до рішення __________сесії обласної ради  «Про внесення змін до рішення обласної ради від 23 січня 2015 року «Про обласний бюджет на 2015 рік» </t>
  </si>
  <si>
    <t xml:space="preserve">Додаток 2 до рішення __________сесії обласної ради  «Про внесення змін до рішення обласної ради від 23 січня 2015 року «Про обласний бюджет на 2015 рік» </t>
  </si>
  <si>
    <t xml:space="preserve">Додаток 3 до рішення __________сесії обласної ради  «Про внесення змін до рішення обласної ради від 23 січня 2015 року «Про обласний бюджет на 2015 рік» </t>
  </si>
  <si>
    <t xml:space="preserve">Додаток 4 до рішення __________сесії обласної ради  «Про внесення змін до рішення обласної ради від 23 січня 2015 року «Про обласний бюджет на 2015 рік» </t>
  </si>
  <si>
    <t>Додаток 4 до рішення обласної ради від 23 січня 2015 року «Про обласний бюджет на 2015 рік»
«Повернення кредитів до обласного  бюджету та надання кредитів з обласного бюджету  Чернігівської області  на 2015 рік»</t>
  </si>
  <si>
    <t xml:space="preserve">Додаток 5 до рішення __________сесії обласної ради  «Про внесення змін до рішення обласної ради від 23 січня 2015 року «Про обласний бюджет на 2015 рік» </t>
  </si>
  <si>
    <t xml:space="preserve">Додаток 6 до рішення __________сесії обласної ради  «Про внесення змін до рішення обласної ради від 23 січня 2015 року «Про обласний бюджет на 2015 рік» </t>
  </si>
  <si>
    <t xml:space="preserve">Додаток 7 до рішення __________сесії обласної ради  «Про внесення змін до рішення обласної ради від 23 січня 2015 року «Про обласний бюджет на 2015 рік» </t>
  </si>
  <si>
    <t>Операційні видатки - паспортизація, інвентаризація пам'яток архітектури , премії в галузі архітектури</t>
  </si>
  <si>
    <t>180000 </t>
  </si>
  <si>
    <t>180404 </t>
  </si>
  <si>
    <t>Підтримка малого і середнього підприємництва </t>
  </si>
  <si>
    <t>180410 </t>
  </si>
  <si>
    <t>медична субвенція на забезпечення централізованих заходів  з лікування хворих на цукровий та нецукровий діабет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</si>
  <si>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</si>
  <si>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</si>
  <si>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</si>
  <si>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Субвенції з обласного бюджету</t>
  </si>
  <si>
    <t>1</t>
  </si>
  <si>
    <t>2</t>
  </si>
  <si>
    <t>0133</t>
  </si>
  <si>
    <t>Код типової відомчої класифікації видатків/код тимчасової класифікації видатків та кредитування місцевих бюджетів</t>
  </si>
  <si>
    <t>Обласна Програма підтримки розвитку житлового кредитування молоді на 2011-2020 роки</t>
  </si>
  <si>
    <t>Служби технічного нагляду за будівництвом та капітальним ремонтом </t>
  </si>
  <si>
    <t>090000 </t>
  </si>
  <si>
    <t>090412 </t>
  </si>
  <si>
    <t>Інші видатки на соціальний захист населення </t>
  </si>
  <si>
    <t>090601 </t>
  </si>
  <si>
    <t>Будинки-інтернати для малолітніх інвалідів </t>
  </si>
  <si>
    <t>090700 </t>
  </si>
  <si>
    <t>Утримання закладів, що надають соціальні послуги дітям, які опинились в складних життєвих обставинах </t>
  </si>
  <si>
    <t>090802 </t>
  </si>
  <si>
    <t>Інші програми соціального захисту дітей </t>
  </si>
  <si>
    <t>090901 </t>
  </si>
  <si>
    <t>Будинки-інтернати (пансіонати) для літніх людей та інвалідів системи соціального захисту </t>
  </si>
  <si>
    <t>091101 </t>
  </si>
  <si>
    <t>Утримання центрів соціальних служб для сім'ї, дітей та молоді </t>
  </si>
  <si>
    <t>091102 </t>
  </si>
  <si>
    <t>Програми і заходи центрів соціальних служб для сім'ї, дітей та молоді </t>
  </si>
  <si>
    <t>091103 </t>
  </si>
  <si>
    <t>Соціальні програми і заходи державних органів у справах молоді </t>
  </si>
  <si>
    <t>091104 </t>
  </si>
  <si>
    <t>Соціальні програми і заходи державних органів з питань забезпечення рівних прав та можливостей жінок і чоловіків </t>
  </si>
  <si>
    <t>091106 </t>
  </si>
  <si>
    <t>Інші видатки </t>
  </si>
  <si>
    <t>091107 </t>
  </si>
  <si>
    <t>Соціальні програми і заходи державних органів у справах сім'ї </t>
  </si>
  <si>
    <t>091108 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</si>
  <si>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</si>
  <si>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091206 </t>
  </si>
  <si>
    <t>Центри соціальної реабілітації дітей - інвалідів; центри професійної реабілітації інвалідів </t>
  </si>
  <si>
    <t>091209 </t>
  </si>
  <si>
    <t>Фінансова підтримка громадських організацій інвалідів і ветеранів </t>
  </si>
  <si>
    <t>091212 </t>
  </si>
  <si>
    <t>Обробка інформації з нарахування та виплати допомог і компенсацій </t>
  </si>
  <si>
    <t>091303 </t>
  </si>
  <si>
    <t>Компенсаційні виплати інвалідам на бензин, ремонт, техобслуговування автотранспорту та транспортне обслуговування </t>
  </si>
  <si>
    <t>091304 </t>
  </si>
  <si>
    <t>Встановлення телефонів інвалідам I та II груп </t>
  </si>
  <si>
    <t>110000 </t>
  </si>
  <si>
    <t>110102 </t>
  </si>
  <si>
    <t>Театри </t>
  </si>
  <si>
    <t>110103 </t>
  </si>
  <si>
    <t>Філармонії, музичні колективи і ансамблі та інші мистецькі заклади та заходи </t>
  </si>
  <si>
    <t>110104 </t>
  </si>
  <si>
    <t>Видатки на заходи, передбачені державними і місцевими програмами розвитку культури і мистецтва </t>
  </si>
  <si>
    <t>110201 </t>
  </si>
  <si>
    <t>Бібліотеки </t>
  </si>
  <si>
    <t>110202 </t>
  </si>
  <si>
    <t>Музеї і виставки </t>
  </si>
  <si>
    <t>110300 </t>
  </si>
  <si>
    <t>Кінематографія </t>
  </si>
  <si>
    <t>110502 </t>
  </si>
  <si>
    <t>Інші культурно-освітні заклади та заходи </t>
  </si>
  <si>
    <t>120000 </t>
  </si>
  <si>
    <t>120201 </t>
  </si>
  <si>
    <t>Періодичні видання (газети та журнали) </t>
  </si>
  <si>
    <t>120300 </t>
  </si>
  <si>
    <t>Книговидання </t>
  </si>
  <si>
    <t>130000 </t>
  </si>
  <si>
    <t>130102 </t>
  </si>
  <si>
    <t>Проведення навчально-тренувальних зборів і змагань </t>
  </si>
  <si>
    <t>130104 </t>
  </si>
  <si>
    <t>Видатки на утримання центрів з інвалідного спорту і реабілітаційних шкіл </t>
  </si>
  <si>
    <t>130105 </t>
  </si>
  <si>
    <t>Проведення навчально-тренувальних зборів і змагань та заходів з інвалідного спорту </t>
  </si>
  <si>
    <t>130106 </t>
  </si>
  <si>
    <t>Проведення навчально-тренувальних зборів і змагань з неолімпійських видів спорту </t>
  </si>
  <si>
    <t>130107 </t>
  </si>
  <si>
    <t>Утримання та навчально-тренувальна робота дитячо-юнацьких спортивних шкіл </t>
  </si>
  <si>
    <t>130112 </t>
  </si>
  <si>
    <t>130114 </t>
  </si>
  <si>
    <t>Забезпечення підготовки спортсменів вищих категорій школами вищої спортивної майстерності </t>
  </si>
  <si>
    <t>130115 </t>
  </si>
  <si>
    <t>Центри "Спорт для всіх" та заходи з фізичної культури </t>
  </si>
  <si>
    <t>130203 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</si>
  <si>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</si>
  <si>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130204 </t>
  </si>
  <si>
    <t>150000 </t>
  </si>
  <si>
    <t>150101 </t>
  </si>
  <si>
    <t>часткове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t>
  </si>
  <si>
    <t xml:space="preserve">Поповнення статутного капіталу комунального підприємства „Прилуцька міська друкарня” Чернігівської обласної ради </t>
  </si>
  <si>
    <t>Покрівля будівлі палатного корпусу № 1 комунального лікувально-профілактичного закладу “Чернігівська обласна лікарня” по вул. Волковича, 25, м. Чернігів — реконструкція</t>
  </si>
  <si>
    <t>Реконструкція будівлі хірургічного корпусу КЛПЗ "Чернігівська обласна лікарня" в м. Чернігів вул. Волковича, 25 (відділення торакальноїї хірургії та урологічне відділення)</t>
  </si>
  <si>
    <t xml:space="preserve">Перший корпус Чернігівського геріатричного пансіонату по вул. Беспалова, 12, м. Чернігів — реконструкція покрівлі </t>
  </si>
  <si>
    <t>Проектно-кошторисна документація по реконструкції покрівлі радіологічного відділення Чернігівського онкологічного диспонсеру</t>
  </si>
  <si>
    <t>Реконструкція дитячого садка по вул. Широкій, 30, с. Богданівка Прилуцького району за рахунок субвенції з державного бюджету місцевим бюджетам на заходи щодо соціально-економічного розвитку окремих територій</t>
  </si>
  <si>
    <t>Капітальний ремонт даху Носівської районної гімназії, м. Носівка за рахунок субвенції з державного бюджету місцевим бюджетам на заходи щодо соціально-економічного розвитку окремих територій</t>
  </si>
  <si>
    <t>Реконструкція шкільного приміщення під дитячий садок, с. Плиски Борзнянського району за рахунок субвенції з державного бюджету місцевим бюджетам на заходи щодо соціально-економічного розвитку окремих територій</t>
  </si>
  <si>
    <t>Реконструкція школи, с. Високе Борзнянського району (додаткові роботи) за рахунок субвенції з державного бюджету місцевим бюджетам на заходи щодо соціально-економічного розвитку окремих територій</t>
  </si>
  <si>
    <t>Капітальний (вибірковий) ремонт тротуару комунальної власності завдовжки 0,36 кілометра по вул. Центральній, м. Носівка за рахунок субвенції з державного бюджету місцевим бюджетам на заходи щодо соціально-економічного розвитку окремих територій</t>
  </si>
  <si>
    <t>Городнянська районна гімназія та загальноосвітня школа I ступеня (перша черга) — реконструкція  із застосуванням енергозберігаючих технологій за рахунок cубвенція з інших бюджетів на виконання інвестиційних проектів</t>
  </si>
  <si>
    <t>Блок “В” пологового будинку по вул. Московській, 21а, м. Ніжин — реконструкція за рахунок cубвенції з інших бюджетів на виконання інвестиційних проектів</t>
  </si>
  <si>
    <t>Поліклінічне відділення комунального закладу “Коропська центральна районна лікарня”, смт Короп — реконструкція за рахунок cубвенції з інших бюджетів на виконання інвестиційних проектів</t>
  </si>
  <si>
    <t>Мережа водопроводу, м. Семенівка — будівництво за рахунок cубвенції з інших бюджетів на виконання інвестиційних проектів</t>
  </si>
  <si>
    <t>Будівля школи, с. Комарівка Борзнянського району — реконструкція  за рахунок cубвенції з інших бюджетів на виконання інвестиційних проектів</t>
  </si>
  <si>
    <t>Котельня потужністю 0,8 МВт на твердому паливі загальноосвітньої школи I—III ступеня імені Х. Алчевської по вул. Богдана Хмельницького, м. Борзна — реконструкція   за рахунок cубвенції з інших бюджетів на виконання інвестиційних проектів</t>
  </si>
  <si>
    <t>Водозабір підземних вод, смт Куликівка — реконструкція  за рахунок cубвенції з інших бюджетів на виконання інвестиційних проектів</t>
  </si>
  <si>
    <t>Менський районний будинок культури по вул. Червона площа, 3, м. Мена — реконструція фасадів  за рахунок cубвенції з інших бюджетів на виконання інвестиційних проектів</t>
  </si>
  <si>
    <t>Підключення до самотічного каналізаційного колектору міської каналізаційної мережі дошкільного навчального закладу № 1, м. Ічня за рахунок cубвенції з інших бюджетів на виконання інвестиційних проектів</t>
  </si>
  <si>
    <t>Дошкільний навчальний заклад (ясла-садок) № 6 “Сонечко” комбінованого типу Семенівської міської ради – реконструкція  за рахунок cубвенції з інших бюджетів на виконання інвестиційних проектів</t>
  </si>
  <si>
    <t>Дільнича лікарня на 100 ліжок з поліклінікою на 200 відвідувань, смт Талалаївка Талалаївського району — будівництво  за рахунок cубвенції з інших бюджетів на виконання інвестиційних проектів</t>
  </si>
  <si>
    <t>Модернізація системи опалення з встановленням блочно-модульної котельні БМК—400 (2 х 200 кВт) на твердому паливі для опалення загальноосвітньої школи I—III ступеня, с. Вертіївка Ніжинського району  за рахунок cубвенції з інших бюджетів на виконання інвестиційних проектів</t>
  </si>
  <si>
    <t>Реконструкція І–II поверхів адміністративної будівлі орендованого приміщення Центру екстреної медичної допомоги та медицини катастроф, який розміщено по вул. Шевченка, 160 в м. Чернігові</t>
  </si>
  <si>
    <t xml:space="preserve">Реконструкція системи опалення, водопостачання та водовідведення інфекційного відділення КЛПЗ «Чернігівська обласна дитяча лікарня» по проспекту Миру, 44 в м. Чернігові </t>
  </si>
  <si>
    <t xml:space="preserve">Виготовлення проектно-кошторисної документації на реконструкцію існуючого обласного центру соціальної реабілітації дітей-інвалідів з добудовою двоповорхового вхідного вестибюлю, надбудовою приміщення в рівні другого поверху між шостим і третім корпусами, </t>
  </si>
  <si>
    <t>Придбання житла для сімей загиблих військовослужбовців, які брали безпосередню участь в антитерористичній операції, а також для інвалідів І-ІІ групи з числа військовослужбовців, які брали участь у зазначеній операції, та потребують поліпшення житлових умо</t>
  </si>
  <si>
    <t>Будівництво водогону до головного корпусу Бахмацької центральної районної лікарні з підключенням населення Північно-Східної частини міста, м. Бахмач за рахунок субвенції з державного бюджету місцевим бюджетам на заходи щодо соціально-економічного розвитку</t>
  </si>
  <si>
    <t>Реконструкція будівлі дошкільного навчального закладу „Ясла-садок №3 „Берізка” Бахмацької міської ради із заміною вікон та віконних блоків по вул.. Першотравневій, 34, м. Бахмач за рахунок субвенції з державного бюджету місцевим бюджетам на заходи щодо со</t>
  </si>
  <si>
    <t>Капітальний (вибірковий) ремонт автомобільної дороги комунальної власності по вул. Коцюбинського завдовжки 1,2 кілометра, м. Носівка (коригування) І чергаза рахунок субвенції з державного бюджету місцевим бюджетам на заходи щодо соціально-економічного роз</t>
  </si>
  <si>
    <t>250383</t>
  </si>
  <si>
    <t xml:space="preserve">Надання загальної середньої освіти загальноосвітніми школами-інтернатами  для дітей-сиріт та дітей, позбавлених батьківського піклування </t>
  </si>
  <si>
    <t>1011080</t>
  </si>
  <si>
    <t>Надання загальної середньої освіти спеціальними загальноосвітніми школами-інтернатами, школами та іншими закладами освіти для дітей, які потребують корекції фізичного та (або) розумого розвитку</t>
  </si>
  <si>
    <t>1011090</t>
  </si>
  <si>
    <t>1011100</t>
  </si>
  <si>
    <t xml:space="preserve">Надання позашкільної освіти позашкільними закладами освіти, заходи із позашкільної роботи з дітьми </t>
  </si>
  <si>
    <t>1011110</t>
  </si>
  <si>
    <t>Підготовка робітничих кадрів закладми професійно-технічної освіти</t>
  </si>
  <si>
    <t>1011120</t>
  </si>
  <si>
    <t>1101140</t>
  </si>
  <si>
    <t>1011170</t>
  </si>
  <si>
    <t>Методичне забезпечення діяльності навчальних закладів та інші заходи в галузі освіти</t>
  </si>
  <si>
    <t>1011210</t>
  </si>
  <si>
    <t>Утримання інших закладів освіти</t>
  </si>
  <si>
    <t>1011230</t>
  </si>
  <si>
    <t>Інформатизація та комп"ютеризація навчальних закладів</t>
  </si>
  <si>
    <t>0310000</t>
  </si>
  <si>
    <t>1010000</t>
  </si>
  <si>
    <t>Соціальний захист та соціальне забезпечення </t>
  </si>
  <si>
    <t>Контроль з Дод3</t>
  </si>
  <si>
    <t>0300000</t>
  </si>
  <si>
    <t>1000000</t>
  </si>
  <si>
    <t>1100000</t>
  </si>
  <si>
    <t>1400000</t>
  </si>
  <si>
    <t>1500000</t>
  </si>
  <si>
    <t>2000000</t>
  </si>
  <si>
    <t>2400000</t>
  </si>
  <si>
    <t>110502
150101</t>
  </si>
  <si>
    <t>Інші культурно-освітні заходи та заклади 
Капітальні вкладення</t>
  </si>
  <si>
    <t>Субвенція з державного бюджету місцевим бюджетам на погашення заборгованості з різниці в тарифах 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</si>
  <si>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</si>
  <si>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медична субвенція  на оплату медичних послуг Харківського спеціалізованого медично-генетичного центру</t>
  </si>
  <si>
    <t>Зміни до додатку 5 до рішення обласної ради від 23 січня 2015 року «Про обласний бюджет на 2015 рік»
«Повернення кредитів до обласного  бюджету та надання кредитів з обласного бюджету  Чернігівської області  на 2015 рік»</t>
  </si>
  <si>
    <t>110202
110502</t>
  </si>
  <si>
    <t>0823
0829</t>
  </si>
  <si>
    <t>150122 </t>
  </si>
  <si>
    <t>Інвестиційні проекти </t>
  </si>
  <si>
    <t>170000 </t>
  </si>
  <si>
    <t>170703 </t>
  </si>
  <si>
    <t>0456 </t>
  </si>
  <si>
    <t>Видатки на проведення робіт, пов'язаних із будівництвом, реконструкцією, ремонтом та утриманням автомобільних доріг 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</si>
  <si>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</si>
  <si>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t>240602 </t>
  </si>
  <si>
    <t>0512 </t>
  </si>
  <si>
    <t>Утилізація відходів </t>
  </si>
  <si>
    <t>240603 </t>
  </si>
  <si>
    <t>0513 </t>
  </si>
  <si>
    <t>Ліквідація іншого забруднення навколишнього природного середовища </t>
  </si>
  <si>
    <t>250383 </t>
  </si>
  <si>
    <t xml:space="preserve">Загальний обсяг фінансування будівництва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</si>
  <si>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</si>
  <si>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</si>
  <si>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</si>
  <si>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110102</t>
  </si>
  <si>
    <t>Театри</t>
  </si>
  <si>
    <t>Філармонії, музичні колективи і ансамблі</t>
  </si>
  <si>
    <t>Інші мистецькі заходи управління культури</t>
  </si>
  <si>
    <t>110104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</si>
  <si>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</si>
  <si>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</si>
  <si>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Видатки на утримання центрів з інвалідного спорту і реабілітаційних шкіл</t>
  </si>
  <si>
    <t>130105</t>
  </si>
  <si>
    <t>Проведення навчально-тренувальних зборів і змагань та заходів з інвалідного спорту</t>
  </si>
  <si>
    <t>130106</t>
  </si>
  <si>
    <t>130112</t>
  </si>
  <si>
    <t>130201</t>
  </si>
  <si>
    <t>130203</t>
  </si>
  <si>
    <t>130204</t>
  </si>
  <si>
    <t>з них:
 видатки за рахунок коштів, що передаються із загального фонду до бюджету розвитку (спеціального фонду)</t>
  </si>
  <si>
    <t>0111 </t>
  </si>
  <si>
    <t>  </t>
  </si>
  <si>
    <t>0922 </t>
  </si>
  <si>
    <t>0960 </t>
  </si>
  <si>
    <t>0930 </t>
  </si>
  <si>
    <t>0941 </t>
  </si>
  <si>
    <t>0950 </t>
  </si>
  <si>
    <t>0990 </t>
  </si>
  <si>
    <t>0731 </t>
  </si>
  <si>
    <t>0732 </t>
  </si>
  <si>
    <t>0734 </t>
  </si>
  <si>
    <t>0761 </t>
  </si>
  <si>
    <t>0762 </t>
  </si>
  <si>
    <t>0722 </t>
  </si>
  <si>
    <t>0763 </t>
  </si>
  <si>
    <t>1090 </t>
  </si>
  <si>
    <t>1010 </t>
  </si>
  <si>
    <t>1040 </t>
  </si>
  <si>
    <t>1020 </t>
  </si>
  <si>
    <t>1030 </t>
  </si>
  <si>
    <t>0821 </t>
  </si>
  <si>
    <t>0822 </t>
  </si>
  <si>
    <t>0829 </t>
  </si>
  <si>
    <t>0823 </t>
  </si>
  <si>
    <t>0810 </t>
  </si>
  <si>
    <t>0490 </t>
  </si>
  <si>
    <t>0443 </t>
  </si>
  <si>
    <t>160000 </t>
  </si>
  <si>
    <t>Сільське і лісове господарство, рибне господарство та мисливство </t>
  </si>
  <si>
    <t>0411 </t>
  </si>
  <si>
    <t>0511 </t>
  </si>
  <si>
    <t>200600 </t>
  </si>
  <si>
    <t>0520 </t>
  </si>
  <si>
    <t>0320 </t>
  </si>
  <si>
    <t>Додаток 4 до рішення двадцять третьої сесії обласної ради  «Про обласний бюджет на 2015 рік» від 23 січня 2015 року</t>
  </si>
  <si>
    <t>7618805</t>
  </si>
  <si>
    <t>7618807</t>
  </si>
  <si>
    <t>250380</t>
  </si>
  <si>
    <t xml:space="preserve"> на фінансування заходів програми розвитку місцевого самоврядування в Чернігівській області на 2013-2015 роки</t>
  </si>
  <si>
    <t>7618540</t>
  </si>
  <si>
    <t>250382</t>
  </si>
  <si>
    <t>на фінансування заходів обласної програми на 2013-2015 роки із забезпечення житлом дітей-сиріт, дітей, позбавлених батьківського піклування та осіб з їх числа.</t>
  </si>
  <si>
    <t>на фінансування заходів обласної програми на 2013-2015 роки із забезпечення житлом дітей-сиріт, дітей, позбавлених батьківського піклування та осіб з їх числа</t>
  </si>
  <si>
    <t>Цільова соціальна програма розвитку цивільного захисту Чернігівської області на 2012-2015 роки</t>
  </si>
  <si>
    <t>Програма на 2013-2015 роки із забезпечення житлом дітей-сиріт, дітей, позбавлених батьківського піклування та осіб з їх числа.</t>
  </si>
  <si>
    <t>1416310</t>
  </si>
  <si>
    <t>1516310</t>
  </si>
  <si>
    <t>4719130</t>
  </si>
  <si>
    <t>в т.ч. видатки за рахунок субвенції з державного бюджету н</t>
  </si>
  <si>
    <t>6717830</t>
  </si>
  <si>
    <t>Організація захисту населення і територій від надзвичайних ситуацій техногенного та природного характеру </t>
  </si>
  <si>
    <t>0318600</t>
  </si>
  <si>
    <t>0817210</t>
  </si>
  <si>
    <t>Підтримка засобів масової інформації</t>
  </si>
  <si>
    <t>0817212</t>
  </si>
  <si>
    <t>0817213</t>
  </si>
  <si>
    <t>0818601</t>
  </si>
  <si>
    <t>1011220</t>
  </si>
  <si>
    <t>Придбання шкільних автобусів для перевезення дітей, що проживають у сільській місцевості</t>
  </si>
  <si>
    <t>1015010</t>
  </si>
  <si>
    <t>Проведення спортивної роботи в регіоні</t>
  </si>
  <si>
    <t>1111100</t>
  </si>
  <si>
    <t>Заклади і заходи з питань дітей та їх соціального захисту</t>
  </si>
  <si>
    <t>1113130</t>
  </si>
  <si>
    <t>Здійснення соціальної роботи з вразливими категоріями населення</t>
  </si>
  <si>
    <t>1113500</t>
  </si>
  <si>
    <t>1115010</t>
  </si>
  <si>
    <t>1115040</t>
  </si>
  <si>
    <t>Здійснення фізкультурно-спортивної та реабілітаційної роботи серед інвалідів</t>
  </si>
  <si>
    <t>1115020</t>
  </si>
  <si>
    <t>Діяльність закладів фізичної культури і спорту</t>
  </si>
  <si>
    <t>1115030</t>
  </si>
  <si>
    <t>Фінансова підтримка фізкультурно-спортивного руху</t>
  </si>
  <si>
    <t>1115100</t>
  </si>
  <si>
    <t>2013110</t>
  </si>
  <si>
    <t>Філармонії, музичні колективи і ансамблі та інші мистецькі заклади та заходи</t>
  </si>
  <si>
    <t>2414800</t>
  </si>
  <si>
    <t>Відзначення державних та професійних свят, ювілейних дат, заохочення за заслуги перед Чернігівською областю, здійснення представницьких та інших заходів</t>
  </si>
  <si>
    <t>0311140</t>
  </si>
  <si>
    <t>Підвищення кваліфікації, перепідготовка кадрів закладами післядипломної освіти ІІІ і ІV рівнів акредитації</t>
  </si>
  <si>
    <t>Підтримка книговидання</t>
  </si>
  <si>
    <t>1011040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</si>
  <si>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</si>
  <si>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1011050</t>
  </si>
  <si>
    <t>Відхилення уточненних показників додатку 4 "Повернення кредитів до обласного  бюджету та надання кредитів з обласного бюджету  Чернігівської області  на 2015 рік" від затверджених 23.01.2015</t>
  </si>
  <si>
    <t>Субвенції спеціального фонду на:</t>
  </si>
  <si>
    <t>Інші субвенції</t>
  </si>
  <si>
    <t>регіональна цільова програма розвитку зовнішньоекономічної діяльності на 2011-2015 роки</t>
  </si>
  <si>
    <t>7317503</t>
  </si>
  <si>
    <t xml:space="preserve">програма інвестиційного розвитку Чернігівської області на 2011-2015 роки </t>
  </si>
  <si>
    <t>7317504</t>
  </si>
  <si>
    <t>програма науково-технічного та інноваційного розвитку Чернігівської області на 2011-2015 роки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</si>
  <si>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</si>
  <si>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</si>
  <si>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240603</t>
  </si>
  <si>
    <t>Ліквідація іншого забруднення навколишнього природного середовища</t>
  </si>
  <si>
    <t>180410</t>
  </si>
  <si>
    <t>240601</t>
  </si>
  <si>
    <t>240602</t>
  </si>
  <si>
    <t>240604</t>
  </si>
  <si>
    <t>Інша діяльність у сфері охорони навколишнього природного середовища</t>
  </si>
  <si>
    <t>240605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</si>
  <si>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</si>
  <si>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</si>
  <si>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Забезпечення підготовки спортсменів вищих категорій школами вищої спортивної майстерності</t>
  </si>
  <si>
    <r>
      <t>Утримання та навчально-тренувальна робота дитячо-юнацьких спортивних шкiл (</t>
    </r>
    <r>
      <rPr>
        <b/>
        <i/>
        <sz val="14"/>
        <rFont val="Times New Roman Cyr"/>
        <family val="0"/>
      </rPr>
      <t>видатки за рахунок коштів субвенції з Держбюджету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  </r>
    <r>
      <rPr>
        <i/>
        <sz val="14"/>
        <rFont val="Times New Roman Cyr"/>
        <family val="0"/>
      </rPr>
      <t>)</t>
    </r>
  </si>
  <si>
    <t>Спеціалізовані поліклініки (в т. ч. диспансери, медико-санітарні частини, пересувні консультативні діагностичні центри тощо, які не мають ліжкового фонду)</t>
  </si>
  <si>
    <r>
      <t>Назва головного розпорядника коштів</t>
    </r>
  </si>
  <si>
    <t>20100000000</t>
  </si>
  <si>
    <t>25301000000</t>
  </si>
  <si>
    <t>25302000000</t>
  </si>
  <si>
    <t>25303000000</t>
  </si>
  <si>
    <t>25304000000</t>
  </si>
  <si>
    <t>25305000000</t>
  </si>
  <si>
    <t>25306000000</t>
  </si>
  <si>
    <t>25307000000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</si>
  <si>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</si>
  <si>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Інша субвенція,в т.ч.:</t>
  </si>
  <si>
    <t>Проведення навчально-тренувальних зборів і змагань</t>
  </si>
  <si>
    <t>130104</t>
  </si>
  <si>
    <t>Додаток 2 до рішення обласної ради від 23 січня 2015 року «Про обласний бюджет на 2015 рік»
«Фінансування обласного бюджету Чернігівської області на 2015 рік»</t>
  </si>
  <si>
    <t>Додаток 4 до рішення обласної ради від 20 січня
2015 року  "Про обласний бюджет на 2015 рік"</t>
  </si>
  <si>
    <t>Повернення кредитів до обласного  бюджету та надання кредитів з обласного бюджету  Чернігівської області  на 2015 рік</t>
  </si>
  <si>
    <t>0470</t>
  </si>
  <si>
    <t>0456</t>
  </si>
  <si>
    <t>0512</t>
  </si>
  <si>
    <t>0513</t>
  </si>
  <si>
    <t>Код функціо-нальної класифікації видатків та кредитування бюджету</t>
  </si>
  <si>
    <t>250354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</si>
  <si>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</si>
  <si>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0117460</t>
  </si>
  <si>
    <t>Внески до статутного капіталу суб’єктів господарювання</t>
  </si>
  <si>
    <t xml:space="preserve">Проведення належної медико-соціальної експертизи (МСЕК) </t>
  </si>
  <si>
    <t xml:space="preserve">Інші заходи в галузі охорони здоров’я </t>
  </si>
  <si>
    <t>1412801</t>
  </si>
  <si>
    <t>1412802</t>
  </si>
  <si>
    <t>1412803</t>
  </si>
  <si>
    <t>в т.ч. видатки за рахунок коштів субвенції з Держбюджету на часткове відшкодування вартості лікарських засобів для лікування осіб з гіпертонічною хворобою</t>
  </si>
  <si>
    <t>1412200</t>
  </si>
  <si>
    <t xml:space="preserve">Підготовка кадрів вищими навчальними закладами І і ІІ рівнів акредитації </t>
  </si>
  <si>
    <t xml:space="preserve">Підвищення кваліфікації, перепідготовка кадрів іншими закладами післядипломної освіти </t>
  </si>
  <si>
    <t>Бібліотека</t>
  </si>
  <si>
    <t>2013111</t>
  </si>
  <si>
    <t>2013112</t>
  </si>
  <si>
    <t>на виконання доручень виборців депутатами обласної ради (розподілено головним розпорядникам коштів обласного бюджету - 503 300 грн, бюджетам районів і міст обласного значення - 2 436 700 грн, нерозподілений залишок - 60 000 грн)</t>
  </si>
  <si>
    <t>Субвенції загального фонду на</t>
  </si>
  <si>
    <t>на оснащення загальноосвітніх навчальних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</t>
  </si>
  <si>
    <t>Освітня субвенція</t>
  </si>
  <si>
    <t>на утримання установ освіти</t>
  </si>
  <si>
    <t>у тому числі:</t>
  </si>
  <si>
    <t>на утримання установ охорони здоров’я</t>
  </si>
  <si>
    <t>Освітня субвенція з державного бюджету місцевим бюджетам, в т. ч:</t>
  </si>
  <si>
    <t xml:space="preserve">   на оснащення загальноосвітніх навчальних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</t>
  </si>
  <si>
    <t xml:space="preserve">   на утримання закладів освіти</t>
  </si>
  <si>
    <t>Медична субвенція з державного бюджету місцевим бюджетам , в т. ч:</t>
  </si>
  <si>
    <t xml:space="preserve">  на забезпечення централізованих заходів з лікування хворих на цукровий та нецукровий діабет</t>
  </si>
  <si>
    <t xml:space="preserve">  на оплату медичних послуг Харківського спеціалізованого медично-генетичного центру</t>
  </si>
  <si>
    <t xml:space="preserve">   на утримання закладів охорони здоров’я</t>
  </si>
  <si>
    <t>Інша субвенція</t>
  </si>
  <si>
    <t xml:space="preserve">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</si>
  <si>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 рахунок резервного фонду облбюджету на відшкодування збитків від африканської чуми</t>
  </si>
  <si>
    <t>Програма фінансування у 2015 році робіт з будівництва, реконструкції, ремонту та утримання автомобільних доріг загального користування місцевого значення</t>
  </si>
  <si>
    <t>Програма охорони навколишнього природного середовища Чернігівської області на 2014-2020 роки</t>
  </si>
  <si>
    <t>Охорона навколишнього природного середовища</t>
  </si>
  <si>
    <t>0500</t>
  </si>
  <si>
    <t xml:space="preserve"> 240602-
240603 </t>
  </si>
  <si>
    <t>240601-
240605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</si>
  <si>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</si>
  <si>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</si>
  <si>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7618804</t>
  </si>
  <si>
    <t>Заклади післядипломної освіти ІІІ-ІV рівнів акредитації (академії , інститути, центри підвищення кваліфікації, перепідготовки, вдосконалення)</t>
  </si>
  <si>
    <t>Інші видатки на соціальний захист населення</t>
  </si>
  <si>
    <t>090802</t>
  </si>
  <si>
    <t>Субвенція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</si>
  <si>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Загальні і спеціалізовані стоматологічні поліклініки</t>
  </si>
  <si>
    <t>081001</t>
  </si>
  <si>
    <t>Медико-соціальні експертні комісії</t>
  </si>
  <si>
    <t>081002</t>
  </si>
  <si>
    <t>Інші заходи по охороні здоров'я</t>
  </si>
  <si>
    <t>081003</t>
  </si>
  <si>
    <t>Служба технічного нагляду за будівництвом та капітальним ремонтом</t>
  </si>
  <si>
    <t>070702</t>
  </si>
  <si>
    <t>Інші заклади і заходи післядипломної освіти</t>
  </si>
  <si>
    <t>110201</t>
  </si>
  <si>
    <t>Медична бібліотека</t>
  </si>
  <si>
    <t xml:space="preserve">Будинки-інтернати для малолітніх  інвалідів       </t>
  </si>
  <si>
    <t>Будинки-інтернати (пансіонати) для літніх людей  і інвалідів системи соціального захисту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</si>
  <si>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</si>
  <si>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на фінансування заходів програми передачі нетелей багатодітним сім'ям, які проживають у сільській місцевості Чернігівської області</t>
  </si>
  <si>
    <t>Надання допомоги на догляд за інвалідом І чи ІІ групи внаслідок психічного розладу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</si>
  <si>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</si>
  <si>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Забезпечення обробки інформації з нарахування та виплати допомог і компенсацій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</si>
  <si>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</si>
  <si>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Встановлення телефонів інвалідім I і II груп</t>
  </si>
  <si>
    <t>Відзначення державних та професійних свят, ювілейних дат, заохочення за заслуги перед Чернігівською областю, здійснення представницьких та інших заходів на 2012 - 2017 роки</t>
  </si>
  <si>
    <t xml:space="preserve">Організація рятування на водах </t>
  </si>
  <si>
    <t xml:space="preserve">Медико-соціальний захист дітей-сиріт та дітей, позбавлених батьківського піклування </t>
  </si>
  <si>
    <t xml:space="preserve">Спеціалізована амбулаторно-поліклінічна допомога населенню </t>
  </si>
  <si>
    <t xml:space="preserve">Надання стоматологічної допомоги населенню </t>
  </si>
  <si>
    <t>Програма фінансової підтримки обласних громадських організацій інвалідів та ветеранів</t>
  </si>
  <si>
    <t>грн</t>
  </si>
  <si>
    <t>Державне управління </t>
  </si>
  <si>
    <t>Освіта </t>
  </si>
  <si>
    <t>Фінансування за борговими операціями</t>
  </si>
  <si>
    <t>Всього за типом боргового зобов'язання</t>
  </si>
  <si>
    <t>Додаткова дотація  з державного бюджету на виплату надбавок за обсяг та якість виконаної роботи медичним працівникам закладів охорони здоров’я, що надають первинну медичну допомогу, у непілотних регіонах</t>
  </si>
  <si>
    <t>250203</t>
  </si>
  <si>
    <t>0160</t>
  </si>
  <si>
    <t>Житлове будівництво та придбання житла для окремих категорій населення</t>
  </si>
  <si>
    <t>150118</t>
  </si>
  <si>
    <r>
      <t xml:space="preserve">Проведення виборів депутатів місцевих рад та сільських, селищних, міських голів </t>
    </r>
    <r>
      <rPr>
        <b/>
        <i/>
        <sz val="14"/>
        <rFont val="Times New Roman Cyr"/>
        <family val="0"/>
      </rPr>
      <t>(</t>
    </r>
    <r>
      <rPr>
        <i/>
        <sz val="14"/>
        <rFont val="Times New Roman Cyr"/>
        <family val="0"/>
      </rPr>
      <t>видатки за рахунок коштів</t>
    </r>
    <r>
      <rPr>
        <b/>
        <i/>
        <sz val="14"/>
        <rFont val="Times New Roman Cyr"/>
        <family val="0"/>
      </rPr>
      <t xml:space="preserve"> субвенції з Держбюджету на проведення виборів депутатів місцевих рад та сільських, селищних, міських голів)</t>
    </r>
  </si>
  <si>
    <r>
      <t xml:space="preserve">Інвестиційні проекти (видатки за рахунок коштів </t>
    </r>
    <r>
      <rPr>
        <b/>
        <i/>
        <sz val="14"/>
        <rFont val="Times New Roman Cyr"/>
        <family val="0"/>
      </rPr>
      <t>субвенції з Держбюджету на здійснення заходів щодо соціально-економічного розвитку окремих територій)</t>
    </r>
  </si>
  <si>
    <r>
      <t>Житлове будівництво та придбання житла для окремих категорій населення (видатки за рахунок коштів</t>
    </r>
    <r>
      <rPr>
        <b/>
        <i/>
        <sz val="14"/>
        <rFont val="Times New Roman Cyr"/>
        <family val="0"/>
      </rPr>
      <t xml:space="preserve"> субвенції з Держбюджету на будівництво (придбання) житла для сімей загиблих військовослужбовців, які брали участь в антитерористичній операції, а також для інвалідів І - ІІ групи з числа військовослужбовців, які брали участь у зазначеній операції, та потребують поліпшення житлових умов)</t>
    </r>
  </si>
  <si>
    <t>4000000</t>
  </si>
  <si>
    <t>4700000</t>
  </si>
  <si>
    <t>4800000</t>
  </si>
  <si>
    <t>5300000</t>
  </si>
  <si>
    <t>6700000</t>
  </si>
  <si>
    <t>7600000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</si>
  <si>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</si>
  <si>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Корюківський р-н</t>
  </si>
  <si>
    <t>Всього бюджет розвитку:</t>
  </si>
  <si>
    <t xml:space="preserve">Разом видатків (без трансфертів)  </t>
  </si>
  <si>
    <t>Код тимчасової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</si>
  <si>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</si>
  <si>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r>
      <t>Найменування
згідно з типовою відомчою/типовою програмною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</si>
  <si>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t>60</t>
  </si>
  <si>
    <t>Утримання апарату управління громадських фізкультурно-спортивних організацій</t>
  </si>
  <si>
    <t>Інша діяльність у сфері охорони навколишнього природного середовища </t>
  </si>
  <si>
    <t>240605 </t>
  </si>
  <si>
    <t>Збереження природно-заповідного фонду </t>
  </si>
  <si>
    <t>250000 </t>
  </si>
  <si>
    <t>250102 </t>
  </si>
  <si>
    <t>Резервний фонд </t>
  </si>
  <si>
    <t>250404 </t>
  </si>
  <si>
    <t>250913 </t>
  </si>
  <si>
    <t>Управління з питань надзвичайних ситуацій та у справах захисту населення від  наслідків Чорнобильської катастрофи Чернігівської  обласної державної адміністрації</t>
  </si>
  <si>
    <t>Департамент житлово-комунального господарства Чернігівської обласної державної адміністрації</t>
  </si>
  <si>
    <t xml:space="preserve">Багатопрофільна стаціонарна медична допомога населенню </t>
  </si>
  <si>
    <t xml:space="preserve">Спеціалізована стаціонарна медична допомога населенню </t>
  </si>
  <si>
    <t xml:space="preserve">Санаторне лікування хворих на туберкульоз </t>
  </si>
  <si>
    <t xml:space="preserve">Санаторне лікування дітей та підлітків із соматичними захворюваннями (крім туберкульозу) </t>
  </si>
  <si>
    <r>
      <t>Інші заходи по охороні здоров'я (видатки за рахунок коштів</t>
    </r>
    <r>
      <rPr>
        <b/>
        <i/>
        <sz val="14"/>
        <rFont val="Times New Roman Cyr"/>
        <family val="0"/>
      </rPr>
      <t xml:space="preserve"> субвенції з Держбюджету на придбання медикаментів для забезпечення швидкої медичної допомоги</t>
    </r>
    <r>
      <rPr>
        <sz val="14"/>
        <rFont val="Times New Roman Cyr"/>
        <family val="0"/>
      </rPr>
      <t>)</t>
    </r>
  </si>
  <si>
    <t>Додаток 3 до рішення обласної ради від 23 січня 2015 року «Про обласний бюджет на 2015 рік»
«Розподіл видатків обласного бюджету Чернігівської області на 2015 рік  за  головними розпорядниками коштів»</t>
  </si>
  <si>
    <t>Департамент сім'ї, молоді та спорту облдержадміністрації</t>
  </si>
  <si>
    <t>Повернення коштів, наданих для кредитування громадян на будівництво (реконструкцію) та придбання житла</t>
  </si>
  <si>
    <t>Департамент економічного розвитку облдержадміністрації</t>
  </si>
  <si>
    <t xml:space="preserve">КПКВК
місцевих бюджетів (7 знаків групування:  за ГРК, відповід. вик., програма/ підпрограма)
</t>
  </si>
  <si>
    <t>Код типової відомчої класифікації видатків</t>
  </si>
  <si>
    <t>1118103</t>
  </si>
  <si>
    <t>1118104</t>
  </si>
  <si>
    <t>7318106</t>
  </si>
  <si>
    <t>7318107</t>
  </si>
  <si>
    <t xml:space="preserve">1060 </t>
  </si>
  <si>
    <t>0180</t>
  </si>
  <si>
    <t xml:space="preserve">Реконструкція інфекційного відділення КЛПЗ «Чернігівська обласна дитяча лікарня» по проспекту Миру,44 в м. Чернігові </t>
  </si>
  <si>
    <t>Будівництво автогаражів із складами для зберігання кормів по Менському  зоопарку загальнодержавного значення</t>
  </si>
  <si>
    <t>Реконструкція гуртожитку: перепланування санітарних вузлів, кімнат і коридорів Ніжинського училища культури і мистецтв ім. М. Заньковецької</t>
  </si>
  <si>
    <t xml:space="preserve">Реконструкція частини житлового приміщення в будівлі корпусу №2, що розташована за адресою: м.Чернігів, вул. Шевченка, 54, під  облаштування гуртожитку для проживання сімей (гуртожиток сімейного типу) Чернігівського обласного навчально-методичного центру </t>
  </si>
  <si>
    <t xml:space="preserve">Обласна програма розвитку малого і середнього підприємництва на 2015-2016 роки </t>
  </si>
  <si>
    <t>0829
0490</t>
  </si>
  <si>
    <t>1090</t>
  </si>
  <si>
    <t>1030</t>
  </si>
  <si>
    <t>1010</t>
  </si>
  <si>
    <t>1020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</si>
  <si>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</si>
  <si>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</si>
  <si>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0821</t>
  </si>
  <si>
    <t>0822</t>
  </si>
  <si>
    <t>0829</t>
  </si>
  <si>
    <t>0823</t>
  </si>
  <si>
    <t>0180 </t>
  </si>
  <si>
    <t>Надходження від орендної плати за користування цілісним майновим комплексом та іншим державним майном</t>
  </si>
  <si>
    <r>
      <t xml:space="preserve">В тому числі: </t>
    </r>
    <r>
      <rPr>
        <sz val="14"/>
        <color indexed="8"/>
        <rFont val="Times New Roman Cyr"/>
        <family val="1"/>
      </rPr>
      <t xml:space="preserve">
податок на прибуток підприємств та фінансових установ комунальної власності</t>
    </r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</si>
  <si>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</si>
  <si>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0111</t>
  </si>
  <si>
    <t>Програма інформатизації Чернігівської області на 2015-2017 роки</t>
  </si>
  <si>
    <t>Позашкільні заклади освіти. заходи із позашкільної роботи з дітьми</t>
  </si>
  <si>
    <t>0824</t>
  </si>
  <si>
    <t>150118 </t>
  </si>
  <si>
    <t>Житлове будівництво та придбання житла для окремих категорій населення </t>
  </si>
  <si>
    <t>240601 </t>
  </si>
  <si>
    <t>Охорона та раціональне використання природних ресурсів </t>
  </si>
  <si>
    <t>250203 </t>
  </si>
  <si>
    <t>0160 </t>
  </si>
  <si>
    <t>Проведення виборів народних депутатів місцевих рад та сільських, селищних, міських голів </t>
  </si>
  <si>
    <t>Дотації всього</t>
  </si>
  <si>
    <t>250313 </t>
  </si>
  <si>
    <t>250366 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</si>
  <si>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</si>
  <si>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250384</t>
  </si>
  <si>
    <t>250388 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</si>
  <si>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</si>
  <si>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Завершення робіт з реконструкції приміщення школи під дитячий садок в с. Замістя Прилуцького району за рахунок іншої субвенції з бюджету Прилуцького р-ну</t>
  </si>
  <si>
    <t>Проведення коригування робочого проекту школи №5 на 520 місць по вул. Вокзальній в м.Носівка Чернігівської області за рахунок іншої субвенції з бюджету Носівського р-ну</t>
  </si>
  <si>
    <t>Субвенція на виконання інвестиційних проектів з Сосницького р-ну на реконструкцію централізованої системи водопостачання смт Сосниця Чернігівської області (корегування), у тому числі для погашення заборгованості в сумі 189,99672 тис. грн</t>
  </si>
  <si>
    <t>Будинки дитини </t>
  </si>
  <si>
    <t>080208 </t>
  </si>
  <si>
    <t>Станції переливання крові </t>
  </si>
  <si>
    <t>080209 </t>
  </si>
  <si>
    <t>Станції швидкої та невідкладної медичної допомоги </t>
  </si>
  <si>
    <t>080400 </t>
  </si>
  <si>
    <t>Спеціалізовані поліклініки (в т. ч. диспансери, медико-санітарні частини, пересувні консультативні діагностичні центри тощо, які не мають ліжкового фонду) </t>
  </si>
  <si>
    <t>080500 </t>
  </si>
  <si>
    <t>Загальні і спеціалізовані стоматологічні поліклініки </t>
  </si>
  <si>
    <t>081001 </t>
  </si>
  <si>
    <t>Медико-соціальні експертні комісії </t>
  </si>
  <si>
    <t>081002 </t>
  </si>
  <si>
    <t>Інші заходи по охороні здоров'я </t>
  </si>
  <si>
    <t>081003 </t>
  </si>
  <si>
    <t>Професійно-технічні заклади освіти</t>
  </si>
  <si>
    <t>7618808</t>
  </si>
  <si>
    <t>180409 </t>
  </si>
  <si>
    <t>програма розвитку виставково-ярмаркової діяльності в Чернігівській області на 2012-2015 роки</t>
  </si>
  <si>
    <t>7317502</t>
  </si>
  <si>
    <t xml:space="preserve"> Сприяння розвитку інститутів громадянського суспільства</t>
  </si>
  <si>
    <t>Утримання центрів соціальних служб для сім'ї, дітей та молоді</t>
  </si>
  <si>
    <t>0220 </t>
  </si>
  <si>
    <t>210107 </t>
  </si>
  <si>
    <t>0380 </t>
  </si>
  <si>
    <t>Заходи та роботи з мобілізаційної підготовки місцевого значення </t>
  </si>
  <si>
    <t>0540 </t>
  </si>
  <si>
    <t>0133 </t>
  </si>
  <si>
    <t>Поповнення статутного капіталу комунального підприємства "Чернігівкіно" Чернігівської обласної ради</t>
  </si>
  <si>
    <t>Надання державного пільгового кредиту індивідуальним сільським забудовникам</t>
  </si>
  <si>
    <t>Програма передачі нетелей багатодітним сім'ям, які проживають у сільській місцевості Чернігівської області на 2011-2015 роки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</si>
  <si>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</si>
  <si>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 </t>
  </si>
  <si>
    <t xml:space="preserve">Власні надходження бюджетних установ  </t>
  </si>
  <si>
    <t>Найменування згідно
 з класифікацією доходів бюджету</t>
  </si>
  <si>
    <t>Офіційні трансферти</t>
  </si>
  <si>
    <t>Департамент сім'ї, молоді та спорту Чернiгiвської обласної державної адмiнiстрацiї</t>
  </si>
  <si>
    <t>Управління охорони здоров'я Чернiгiвської обласної державної адмiнiстрацiї</t>
  </si>
  <si>
    <t>Департамент соцiального захисту населення Чернiгiвської обласної державної адмiнiстрацiї</t>
  </si>
  <si>
    <t>Департамент агропромислового розвитку Чернігівської  обласної державної адміністрації</t>
  </si>
  <si>
    <t>Програма покращання матеріально-технічного забезпечення військових частин, що дислокуються на території Чернігівської області, військовозобов’язаних, призваних за мобілізацією та добровольців, які беруть участь в антитерористичній операції на 2015 рік</t>
  </si>
  <si>
    <t>Від органів державного управління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</si>
  <si>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</si>
  <si>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</si>
  <si>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</si>
  <si>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</si>
  <si>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</si>
  <si>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води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</si>
  <si>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</si>
  <si>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</si>
  <si>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Плата за спеціальне використання рибних та інших водних ресурсів  </t>
  </si>
  <si>
    <t>Плата за використання інших природних ресурсів  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</si>
  <si>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</si>
  <si>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</si>
  <si>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майном, що у комунальній власності</t>
  </si>
  <si>
    <t>Базова дотація</t>
  </si>
  <si>
    <t>Стабілізаційна дотація</t>
  </si>
  <si>
    <t>Субвенція на підготовку робітничих кадрів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</si>
  <si>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</si>
  <si>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</si>
  <si>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</si>
  <si>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Загальне фінансування</t>
  </si>
  <si>
    <t>видатки споживання</t>
  </si>
  <si>
    <t>видатки розвитку</t>
  </si>
  <si>
    <t>комунальні послуги та енергоносії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</si>
  <si>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</si>
  <si>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</si>
  <si>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Департамент з питань цивільного захисту та оборонної роботи Чернігівської обласної державної адміністрації</t>
  </si>
  <si>
    <t>250339</t>
  </si>
  <si>
    <t>Організація та регулювання діяльності ветеринарних лікарень та ветеринарних лабораторій</t>
  </si>
  <si>
    <t>160904</t>
  </si>
  <si>
    <t>0421</t>
  </si>
  <si>
    <t xml:space="preserve">Проведення навчально-тренувальних зборів і змагань з неолімпійських видів спорту </t>
  </si>
  <si>
    <t xml:space="preserve">Забезпечення підготовки спортсменів вищих категорій школами вищої спортивної майстерності </t>
  </si>
  <si>
    <t xml:space="preserve">Центри "Спорт для всіх" та заходи з фізичної культури </t>
  </si>
  <si>
    <t xml:space="preserve">Розробка схем та проектних рішень масового застосування </t>
  </si>
  <si>
    <t>08</t>
  </si>
  <si>
    <t>0810000</t>
  </si>
  <si>
    <t>0800000</t>
  </si>
  <si>
    <t>7618806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</si>
  <si>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</si>
  <si>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>250404</t>
  </si>
  <si>
    <t>150101</t>
  </si>
  <si>
    <t>на фінансування заходів Програми впровадження комплексу заходів щодо збереження та відновлення меморіальних пам'яток періоду Великої Вітчизняної війни</t>
  </si>
  <si>
    <t>250391</t>
  </si>
  <si>
    <t>Субвенція з державного бюджету місцевим бюджетам на часткове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</si>
  <si>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</si>
  <si>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Охорона та раціональне використання природних ресурсів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</si>
  <si>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АТО</t>
  </si>
  <si>
    <t>Субвенція з інших бюджетів на виконання інвестиційних проектів</t>
  </si>
  <si>
    <t>250336</t>
  </si>
  <si>
    <t>з резервного фонду обласного бюджету на відшкодування збитків від африканської чуми</t>
  </si>
  <si>
    <t>0411</t>
  </si>
  <si>
    <t>Розподіл видатків обласного бюджету Чернігівської області на 2015 рік  за  головними розпорядниками коштів</t>
  </si>
  <si>
    <t>Утримання центрів «Спорт для всіх» та проведення заходів з фізичної культури</t>
  </si>
  <si>
    <t>Фінансова підтримка регіональних осередків всеукраїнських фізкультурно-спортивних товариств для проведення навчально-тренувальної та спортивної роботи</t>
  </si>
  <si>
    <t>Фінансова підтримка дитячо-юнацьких спортивних шкіл фізкультурно-спортивних товариств</t>
  </si>
  <si>
    <t>Фінансова підтримка на утримання регіональних рад фізкультурно-спортивного товариства  «Колос»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</si>
  <si>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</si>
  <si>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</si>
  <si>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на виплату матеріальної допомоги родинам полеглих цивільних учасників збройних конфліктів під час мирних акцій протесту в Україні впродовж листопада 2013- лютого 2014 року</t>
  </si>
  <si>
    <t>на проведення виборів депутатів місцевих рад та сільських, селищних, міських голів</t>
  </si>
  <si>
    <t>Обробка інформації з нарахування та виплати допомог і компенсацій</t>
  </si>
  <si>
    <t>210110</t>
  </si>
  <si>
    <t>Загальний фонд</t>
  </si>
  <si>
    <t>Спеціальний фонд</t>
  </si>
  <si>
    <t>Всього</t>
  </si>
  <si>
    <t>Код</t>
  </si>
  <si>
    <t>Податкові надходження</t>
  </si>
  <si>
    <t>Утримання закладів, що надають соціальні послуги дітям, які опинились в складних життєвих обставинах</t>
  </si>
  <si>
    <t>Утримання та навчально-тренувальна робота дитячо-юнацьких спортивних шкiл (які підпорядковані громадським організаціям фізкультурно-спортивної спрямованості)</t>
  </si>
  <si>
    <t>Охорона здоров'я </t>
  </si>
  <si>
    <t>1412804</t>
  </si>
  <si>
    <t>Обласна цільова довгострокова програма "Мистецька освіта Чернігівщини" на 2011-2025 роки</t>
  </si>
  <si>
    <t>Будинки-інтернати (пансіонати) для літніх людей  та інвалідів системи соціального захисту</t>
  </si>
  <si>
    <t>250326</t>
  </si>
  <si>
    <t>1513080</t>
  </si>
  <si>
    <t>1513100</t>
  </si>
  <si>
    <t>Надання соціальних та реабілітаційних послуг громадянам похилого віку, інвалідам, дітям-інвалідім в установах соціального обслуговування</t>
  </si>
  <si>
    <t xml:space="preserve">1513101 </t>
  </si>
  <si>
    <t xml:space="preserve">Забезпечення соціальними послугами стаціонарного догляду з наданням місця для проживання дітей з вадами фізичного та розумового розвитку      </t>
  </si>
  <si>
    <t>1513102</t>
  </si>
  <si>
    <t>1513105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</si>
  <si>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</si>
  <si>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070307 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</si>
  <si>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 </t>
  </si>
  <si>
    <t>070401 </t>
  </si>
  <si>
    <t>Позашкільні заклади освіти, заходи із позашкільної роботи з дітьми </t>
  </si>
  <si>
    <t>070501 </t>
  </si>
  <si>
    <t>Професійно-технічні заклади освіти </t>
  </si>
  <si>
    <t>070601 </t>
  </si>
  <si>
    <t>Вищі заклади освіти I та II рівнів акредитації </t>
  </si>
  <si>
    <t>070701 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</si>
  <si>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</si>
  <si>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070702 </t>
  </si>
  <si>
    <t>Інші заклади і заходи післядипломної освіти </t>
  </si>
  <si>
    <t>070802 </t>
  </si>
  <si>
    <t>Методична робота, інші заходи у сфері народної освіти </t>
  </si>
  <si>
    <t>070806 </t>
  </si>
  <si>
    <t>Інші заклади освіти </t>
  </si>
  <si>
    <t>080000 </t>
  </si>
  <si>
    <t>080101 </t>
  </si>
  <si>
    <t>Лікарні </t>
  </si>
  <si>
    <t>080201 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</si>
  <si>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 </t>
  </si>
  <si>
    <t>080204 </t>
  </si>
  <si>
    <t>Санаторії для хворих туберкульозом </t>
  </si>
  <si>
    <t>080205 </t>
  </si>
  <si>
    <t>Санаторії для дітей та підлітків (нетуберкульозні) </t>
  </si>
  <si>
    <t>080207 </t>
  </si>
  <si>
    <t>Видатки на запобігання та ліквідацію надзвичайних ситуацій та наслідків стихійного лиха </t>
  </si>
  <si>
    <t>210106 </t>
  </si>
  <si>
    <t>210110 </t>
  </si>
  <si>
    <t>Збереження природно-заповiдного фонду</t>
  </si>
  <si>
    <t>090700</t>
  </si>
  <si>
    <t>091209</t>
  </si>
  <si>
    <t>Капітальні вкладення</t>
  </si>
  <si>
    <t>150202</t>
  </si>
  <si>
    <t>Розробка схем та проектних рішень масового застосування</t>
  </si>
  <si>
    <t>150203</t>
  </si>
  <si>
    <t>Періодичні видання (газети, журнали)</t>
  </si>
  <si>
    <t>Охорона і раціональне використання земель</t>
  </si>
  <si>
    <t>Надання державного пiльгового кредиту iндивiдуальним сiльським забудовникам</t>
  </si>
  <si>
    <t>Обласна Програма "Реалізація Стратегії демографічного розвитку Чернігівської області до 2015 року" (допомога багатодітним сім'ям)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</si>
  <si>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</si>
  <si>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>Соціальні програми і заходи державних органів з питань забезпечення рівних прав та можливостей жінок і чоловіків</t>
  </si>
  <si>
    <t>Медична субвенція</t>
  </si>
  <si>
    <t>0731</t>
  </si>
  <si>
    <t>0732</t>
  </si>
  <si>
    <t>0734</t>
  </si>
  <si>
    <t>0761</t>
  </si>
  <si>
    <t>0762</t>
  </si>
  <si>
    <t>0724</t>
  </si>
  <si>
    <t>0722</t>
  </si>
  <si>
    <t>0763</t>
  </si>
  <si>
    <t>0490</t>
  </si>
  <si>
    <t>Заходи державної політики з питань дітей та їх соціального захисту</t>
  </si>
  <si>
    <t>Підтримка періодичних видань (газет та журналів)</t>
  </si>
  <si>
    <t>1412110</t>
  </si>
  <si>
    <t>Надання швидкої та невідкладної медичної допомоги населенню</t>
  </si>
  <si>
    <t xml:space="preserve">Видатки на заходи, передбачені місцевими програмами розвитку культури і мистецтва. </t>
  </si>
  <si>
    <t>Бібліотеки</t>
  </si>
  <si>
    <t>110202</t>
  </si>
  <si>
    <t>Музеї і виставки</t>
  </si>
  <si>
    <t>110502</t>
  </si>
  <si>
    <t xml:space="preserve">Інші культурно-освітні заходи та заклади </t>
  </si>
  <si>
    <t>Вищі  заклади освіти І та ІІ рівнів акредитації</t>
  </si>
  <si>
    <t>110300</t>
  </si>
  <si>
    <t>120201</t>
  </si>
  <si>
    <t>250911</t>
  </si>
  <si>
    <t>250912</t>
  </si>
  <si>
    <t>Повернення коштів, наданих для кредитування індивідуальних сільських забудовників</t>
  </si>
  <si>
    <t>Фізична культура і спорт </t>
  </si>
  <si>
    <t>Будівництво </t>
  </si>
  <si>
    <t>Транспорт, дорожнє господарство, зв'язок, телекомунікації та інформатика </t>
  </si>
  <si>
    <t>Інші послуги, пов'язані з економічною діяльністю </t>
  </si>
  <si>
    <t>Охорона навколишнього природного середовища та ядерна безпека </t>
  </si>
  <si>
    <t>Запобігання та ліквідація надзвичайних ситуацій та наслідків стихійного лиха </t>
  </si>
  <si>
    <t>Цільові фонди </t>
  </si>
  <si>
    <t>Видатки, не віднесені до основних груп 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</si>
  <si>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</si>
  <si>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 xml:space="preserve">Утилізація відходів </t>
  </si>
  <si>
    <t xml:space="preserve">Додаткова дотація з державного бюджету на вирівнювання фінансової забезпеченості місцевих бюджетів 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</si>
  <si>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</si>
  <si>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1412090</t>
  </si>
  <si>
    <t>1412100</t>
  </si>
  <si>
    <t>Створення банків крові та її компонентів</t>
  </si>
  <si>
    <t>1412130</t>
  </si>
  <si>
    <t>1412140</t>
  </si>
  <si>
    <t>1412800</t>
  </si>
  <si>
    <t>1412190</t>
  </si>
  <si>
    <t>Служби технічного нагляду за будівництвом та капітальним ремонтом</t>
  </si>
  <si>
    <t>1411120</t>
  </si>
  <si>
    <t>1411150</t>
  </si>
  <si>
    <t>1414060</t>
  </si>
  <si>
    <t>2010000</t>
  </si>
  <si>
    <t>1110000</t>
  </si>
  <si>
    <t>2410000</t>
  </si>
  <si>
    <t>2414020</t>
  </si>
  <si>
    <t>2414030</t>
  </si>
  <si>
    <t>2414040</t>
  </si>
  <si>
    <t>2414060</t>
  </si>
  <si>
    <t>2414070</t>
  </si>
  <si>
    <t>2414110</t>
  </si>
  <si>
    <t>2414120</t>
  </si>
  <si>
    <t>Зоопарк</t>
  </si>
  <si>
    <t>Субвенція з державного бюджету місцевим бюджетам  на здійснення заходів щодо соціально-економічного розвитку окремих територій</t>
  </si>
  <si>
    <t>Департамент житлово-комунального господарства, регіонального розвитку та інфраструктури Чернігівської обласної державної адміністрації</t>
  </si>
  <si>
    <t>Довгострокова комплексна регіональна програма коригування, розроблення містобудівної документації та місцевих правил забудови населених пунктів Чернігівської області на 2005 - 2020 роки</t>
  </si>
  <si>
    <t xml:space="preserve">Підтримка малого і середнього підприємництва </t>
  </si>
  <si>
    <t xml:space="preserve">Програма інвестиційного розвитку Чернігівської області на 2011-2015 роки </t>
  </si>
  <si>
    <t>091101</t>
  </si>
  <si>
    <t>091102</t>
  </si>
  <si>
    <t>091103</t>
  </si>
  <si>
    <t>Методична робота, інші заходи у сфері народної освіти</t>
  </si>
  <si>
    <t>Соціальні програми і заходи державних органів у справах молоді</t>
  </si>
  <si>
    <t>091104</t>
  </si>
  <si>
    <t>091106</t>
  </si>
  <si>
    <t>091107</t>
  </si>
  <si>
    <t>Всього доходів</t>
  </si>
  <si>
    <t>1060</t>
  </si>
  <si>
    <t>0443</t>
  </si>
  <si>
    <t>0511</t>
  </si>
  <si>
    <t>200600</t>
  </si>
  <si>
    <t>0520</t>
  </si>
  <si>
    <t>Збереження природно-заповідного фонду</t>
  </si>
  <si>
    <r>
      <t>Цільові фонди</t>
    </r>
    <r>
      <rPr>
        <sz val="12"/>
        <rFont val="Times New Roman"/>
        <family val="1"/>
      </rPr>
      <t> </t>
    </r>
  </si>
  <si>
    <t>0540</t>
  </si>
  <si>
    <t>0320</t>
  </si>
  <si>
    <t>0220</t>
  </si>
  <si>
    <t>210107</t>
  </si>
  <si>
    <t>0380</t>
  </si>
  <si>
    <t>Заходи та роботи з мобілізаційної підготовки місцевого значення</t>
  </si>
  <si>
    <t>на здійснення заходів щодо соціально-економічного розвитку окремих територій</t>
  </si>
  <si>
    <t xml:space="preserve">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АТО</t>
  </si>
  <si>
    <t>Надання реабілітаційних послуг інвалідам та дітям-інвалідам</t>
  </si>
  <si>
    <t>1513180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</si>
  <si>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самоослуговування і потребують сторонної допомоги</t>
  </si>
  <si>
    <t>1513182</t>
  </si>
  <si>
    <t>1513183</t>
  </si>
  <si>
    <t>1513200</t>
  </si>
  <si>
    <t>Соціальний захист ветеранів війни та праці</t>
  </si>
  <si>
    <t>1513202</t>
  </si>
  <si>
    <t>1513220</t>
  </si>
  <si>
    <t>1513400</t>
  </si>
  <si>
    <t>1513401</t>
  </si>
  <si>
    <t>1518600</t>
  </si>
  <si>
    <t>1518601</t>
  </si>
  <si>
    <t>0110060</t>
  </si>
  <si>
    <t>0118601</t>
  </si>
  <si>
    <t>0118602</t>
  </si>
  <si>
    <t xml:space="preserve">Капітальний ремонт майна комунальної власності </t>
  </si>
  <si>
    <t>0118600</t>
  </si>
  <si>
    <t>0317213</t>
  </si>
  <si>
    <t>0318601</t>
  </si>
  <si>
    <t>0318602</t>
  </si>
  <si>
    <t>Інформатизація Чернігівської області</t>
  </si>
  <si>
    <t>0818600</t>
  </si>
  <si>
    <t>070701</t>
  </si>
  <si>
    <t>120300</t>
  </si>
  <si>
    <t>110103</t>
  </si>
  <si>
    <t>250313</t>
  </si>
  <si>
    <t>Харківський обласний бюджет</t>
  </si>
  <si>
    <t>250323</t>
  </si>
  <si>
    <t>Частина чистого прибутку (доходу) комунальних унітарних підприємств та їх об'єднань, що вилучається до бюджету</t>
  </si>
  <si>
    <t>Реконструкція системи опалення Новояриловицької ЗОШ I-III ст. по вул. 30 років Перемоги, 102 в с. Н. Яриловичі Ріпкинського району Чернігівської обл. з установкою БМК на твердому паливі</t>
  </si>
  <si>
    <t>Капітальні вкладення </t>
  </si>
  <si>
    <t>150202 </t>
  </si>
  <si>
    <t>Розробка схем та проектних рішень масового застосування </t>
  </si>
  <si>
    <t>150203 </t>
  </si>
  <si>
    <t>Операційні видатки - паспортизація, інвентаризація пам'яток архітектури, премії в галузі архітектури </t>
  </si>
  <si>
    <t>25308000000</t>
  </si>
  <si>
    <t>25309000000</t>
  </si>
  <si>
    <t>25310000000</t>
  </si>
  <si>
    <t>25311000000</t>
  </si>
  <si>
    <t>25312000000</t>
  </si>
  <si>
    <t>25313000000</t>
  </si>
  <si>
    <t>25314000000</t>
  </si>
  <si>
    <t>25315000000</t>
  </si>
  <si>
    <t>25316000000</t>
  </si>
  <si>
    <t>25317000000</t>
  </si>
  <si>
    <t>25318000000</t>
  </si>
  <si>
    <t>25319000000</t>
  </si>
  <si>
    <t>Цільова програма  проведення археологічних досліджень в Чернігівській області на 2013-2020 роки</t>
  </si>
  <si>
    <t>Додаток 3-2 до рішення двадцять третьої сесії обласної ради  "Про обласний бюджет на 2015 рік" від 23 січня 2015 року</t>
  </si>
  <si>
    <t>0830</t>
  </si>
  <si>
    <t xml:space="preserve">Освітня субвенція </t>
  </si>
  <si>
    <t>0922</t>
  </si>
  <si>
    <t>0960</t>
  </si>
  <si>
    <t xml:space="preserve">Субвенція на підготовку робітничих кадрів </t>
  </si>
  <si>
    <t>0930</t>
  </si>
  <si>
    <t>0941</t>
  </si>
  <si>
    <t>0950</t>
  </si>
  <si>
    <t>0990</t>
  </si>
  <si>
    <t>0810</t>
  </si>
  <si>
    <t>Спецiалiзованi лiкарнi та iншi спецiалiзованi заклади (видатки за рахунок субвенції з Черкаського обласного бюджету на утримання об’єктів спільного користування)</t>
  </si>
  <si>
    <t>Інші заходи, пов’язані з економічною діяльністю  в т.ч.:</t>
  </si>
  <si>
    <t>7317501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</si>
  <si>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</si>
  <si>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на поховання учасників бойових дій та інвалідів війни </t>
  </si>
  <si>
    <t>Підтримка малого і середнього підприємництва</t>
  </si>
  <si>
    <t>Назва об’єктів відповідно  до проектно-кошторисної документації; тощо</t>
  </si>
  <si>
    <t>7618220</t>
  </si>
  <si>
    <t>7618300</t>
  </si>
  <si>
    <t>7618320</t>
  </si>
  <si>
    <t>7618330</t>
  </si>
  <si>
    <t>7618340</t>
  </si>
  <si>
    <t>7618350</t>
  </si>
  <si>
    <t>7618530</t>
  </si>
  <si>
    <t>7618800</t>
  </si>
  <si>
    <t>7618801</t>
  </si>
  <si>
    <t>7618802</t>
  </si>
  <si>
    <t>7618803</t>
  </si>
  <si>
    <t>7618550</t>
  </si>
  <si>
    <t>7618560</t>
  </si>
  <si>
    <t>Код тимчасової класифікації видатків та кредитування місцевих бюджетів</t>
  </si>
  <si>
    <t>з них</t>
  </si>
  <si>
    <t>Санаторії для хворих туберкульозом</t>
  </si>
  <si>
    <t>080205</t>
  </si>
  <si>
    <t>Санаторії для дітей та підлітків (не туберкульозні)</t>
  </si>
  <si>
    <t>080207</t>
  </si>
  <si>
    <t>Будинки дитини</t>
  </si>
  <si>
    <t>080208</t>
  </si>
  <si>
    <t>Резервний фонд</t>
  </si>
  <si>
    <t>Інші видатки</t>
  </si>
  <si>
    <t>оплата праці</t>
  </si>
  <si>
    <t>Зміна обсягів готівкових коштів на рахунку обласного бюджету</t>
  </si>
  <si>
    <t>Організаційне, інформативно-аналітичне та матеріально-технічне забезпечення діяльності обласної ради</t>
  </si>
  <si>
    <t>Програма розвитку місцевого самоврядування в Чернігівській області на 2013-2015 роки</t>
  </si>
  <si>
    <t>Разом видатків</t>
  </si>
  <si>
    <t>Управління містобудування та архітектури Чернігівської обласної державної адміністрації</t>
  </si>
  <si>
    <t>Департамент фінансів Чернігівської обласної державної адміністрації (в частині міжбюджетних трансфертів, резервного фонду)</t>
  </si>
  <si>
    <t>Департамент економічного розвитку Чернігівської обласної державної адміністрації</t>
  </si>
  <si>
    <t>Департамент агропромислового розвитку Чернігівської обласної державної адміністрації</t>
  </si>
  <si>
    <t>Управління капітального будівництва Чернігівської обласної державної адміністрації</t>
  </si>
  <si>
    <t>Департамент культури і туризму, національностей та релігій Чернігівської обласної державної адміністрації</t>
  </si>
  <si>
    <t>Департамент соціального захисту населення Чернігівської обласної державної адміністрації</t>
  </si>
  <si>
    <t xml:space="preserve">Чернігівська обласна державна адміністрація </t>
  </si>
  <si>
    <t>Чернігівська обласна рада (виконавчий апарат)</t>
  </si>
  <si>
    <t>Чернігівська обласна державна адмiнiстрацiя</t>
  </si>
  <si>
    <t>Департамент інформаційної дiяльностi та комунiкацiй з громадськiстю Чернiгiвської обласної державної адмiнiстрацiї</t>
  </si>
  <si>
    <t>Управління освіти i науки Чернiгiвської обласної державної адмiнiстрацiї</t>
  </si>
  <si>
    <t>Додаток 1 до рішення обласної ради від 23 січня 2015 року «Про обласний бюджет на 2015 рік»
«Доходи  обласного бюджету Чернігівської області на 2015 рік»</t>
  </si>
  <si>
    <t>Субвенція з державного бюджету місцевим бюджетам на погашення заборгованості з різниці в тарифах 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</si>
</sst>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</numFmts>
  <fonts count="1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8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2"/>
      <name val="Times New Roman Cyr"/>
      <family val="1"/>
    </font>
    <font>
      <b/>
      <sz val="14"/>
      <color indexed="8"/>
      <name val="Times New Roman Cyr"/>
      <family val="1"/>
    </font>
    <font>
      <b/>
      <i/>
      <sz val="14"/>
      <color indexed="8"/>
      <name val="Times New Roman Cyr"/>
      <family val="1"/>
    </font>
    <font>
      <b/>
      <sz val="10"/>
      <name val="Arial Cyr"/>
      <family val="0"/>
    </font>
    <font>
      <sz val="14"/>
      <color indexed="8"/>
      <name val="Times New Roman Cyr"/>
      <family val="1"/>
    </font>
    <font>
      <b/>
      <sz val="10"/>
      <name val="UkrainianPragmatica"/>
      <family val="0"/>
    </font>
    <font>
      <b/>
      <sz val="14"/>
      <name val="Times New Roman Cyr"/>
      <family val="1"/>
    </font>
    <font>
      <b/>
      <sz val="12"/>
      <name val="Arial Cyr"/>
      <family val="0"/>
    </font>
    <font>
      <sz val="8"/>
      <name val="Tahoma"/>
      <family val="2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4"/>
      <name val="Times New Roman Cyr"/>
      <family val="1"/>
    </font>
    <font>
      <i/>
      <sz val="12"/>
      <name val="Arial Cyr"/>
      <family val="0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name val="Arial Cyr"/>
      <family val="0"/>
    </font>
    <font>
      <b/>
      <sz val="14"/>
      <name val="Times New Roman CYR"/>
      <family val="0"/>
    </font>
    <font>
      <sz val="16"/>
      <name val="Arial Cyr"/>
      <family val="0"/>
    </font>
    <font>
      <sz val="14"/>
      <name val="Times New Roman"/>
      <family val="1"/>
    </font>
    <font>
      <i/>
      <sz val="14"/>
      <name val="Times New Roman Cyr"/>
      <family val="1"/>
    </font>
    <font>
      <sz val="16"/>
      <name val="Times New Roman Cyr"/>
      <family val="1"/>
    </font>
    <font>
      <b/>
      <sz val="14"/>
      <name val="Times New Roman"/>
      <family val="1"/>
    </font>
    <font>
      <sz val="8"/>
      <name val="Arial Cyr"/>
      <family val="0"/>
    </font>
    <font>
      <sz val="9"/>
      <color indexed="8"/>
      <name val="Times New Roman Cyr"/>
      <family val="1"/>
    </font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0"/>
    </font>
    <font>
      <sz val="13.5"/>
      <name val="Times New Roman Cyr"/>
      <family val="1"/>
    </font>
    <font>
      <b/>
      <sz val="14.5"/>
      <name val="Times New Roman"/>
      <family val="0"/>
    </font>
    <font>
      <sz val="9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12"/>
      <name val="Times New Roman Cyr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0"/>
    </font>
    <font>
      <b/>
      <sz val="9.85"/>
      <color indexed="8"/>
      <name val="Times New Roman"/>
      <family val="1"/>
    </font>
    <font>
      <b/>
      <sz val="8"/>
      <name val="Times New Roman"/>
      <family val="1"/>
    </font>
    <font>
      <sz val="14"/>
      <color indexed="10"/>
      <name val="Arial Cyr"/>
      <family val="0"/>
    </font>
    <font>
      <sz val="11"/>
      <color indexed="10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b/>
      <i/>
      <sz val="14"/>
      <name val="Arial Cyr"/>
      <family val="0"/>
    </font>
    <font>
      <i/>
      <sz val="16"/>
      <name val="Arial Cyr"/>
      <family val="0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8"/>
      <name val="Times New Roman Cyr"/>
      <family val="0"/>
    </font>
    <font>
      <b/>
      <sz val="14"/>
      <name val="Arial"/>
      <family val="0"/>
    </font>
    <font>
      <b/>
      <i/>
      <sz val="14"/>
      <name val="Times New Roman Cyr"/>
      <family val="1"/>
    </font>
    <font>
      <sz val="14"/>
      <color indexed="8"/>
      <name val="Times New Roman"/>
      <family val="1"/>
    </font>
    <font>
      <b/>
      <i/>
      <sz val="10"/>
      <name val="Arial Cyr"/>
      <family val="0"/>
    </font>
    <font>
      <b/>
      <sz val="16"/>
      <name val="Times New Roman"/>
      <family val="1"/>
    </font>
    <font>
      <b/>
      <i/>
      <sz val="16"/>
      <name val="Arial Cyr"/>
      <family val="0"/>
    </font>
    <font>
      <i/>
      <sz val="10"/>
      <name val="Times New Roman Cyr"/>
      <family val="0"/>
    </font>
    <font>
      <b/>
      <sz val="12"/>
      <color indexed="10"/>
      <name val="Times New Roman Cyr"/>
      <family val="0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b/>
      <sz val="8"/>
      <name val="Times New Roman CYR"/>
      <family val="0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 Cyr"/>
      <family val="0"/>
    </font>
    <font>
      <b/>
      <i/>
      <sz val="10"/>
      <name val="Times New Roman Cyr"/>
      <family val="0"/>
    </font>
    <font>
      <i/>
      <sz val="14"/>
      <color indexed="8"/>
      <name val="Times New Roman Cyr"/>
      <family val="0"/>
    </font>
    <font>
      <i/>
      <sz val="13.5"/>
      <name val="Times New Roman Cyr"/>
      <family val="0"/>
    </font>
    <font>
      <b/>
      <i/>
      <sz val="1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16"/>
      <name val="Times New Roman"/>
      <family val="1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Times New Roman"/>
      <family val="1"/>
    </font>
    <font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sz val="9.85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2"/>
      <color indexed="14"/>
      <name val="Times New Roman"/>
      <family val="1"/>
    </font>
    <font>
      <sz val="18"/>
      <color indexed="52"/>
      <name val="Times New Roman"/>
      <family val="1"/>
    </font>
    <font>
      <b/>
      <i/>
      <sz val="18"/>
      <color indexed="5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/>
    </border>
  </borders>
  <cellStyleXfs count="109">
    <xf numFmtId="0" fontId="4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4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6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3" borderId="0" applyNumberFormat="0" applyBorder="0" applyAlignment="0" applyProtection="0"/>
    <xf numFmtId="0" fontId="98" fillId="11" borderId="0" applyNumberFormat="0" applyBorder="0" applyAlignment="0" applyProtection="0"/>
    <xf numFmtId="0" fontId="98" fillId="8" borderId="0" applyNumberFormat="0" applyBorder="0" applyAlignment="0" applyProtection="0"/>
    <xf numFmtId="0" fontId="98" fillId="6" borderId="0" applyNumberFormat="0" applyBorder="0" applyAlignment="0" applyProtection="0"/>
    <xf numFmtId="0" fontId="98" fillId="4" borderId="0" applyNumberFormat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12" borderId="0" applyNumberFormat="0" applyBorder="0" applyAlignment="0" applyProtection="0"/>
    <xf numFmtId="0" fontId="98" fillId="10" borderId="0" applyNumberFormat="0" applyBorder="0" applyAlignment="0" applyProtection="0"/>
    <xf numFmtId="0" fontId="98" fillId="2" borderId="0" applyNumberFormat="0" applyBorder="0" applyAlignment="0" applyProtection="0"/>
    <xf numFmtId="0" fontId="98" fillId="13" borderId="0" applyNumberFormat="0" applyBorder="0" applyAlignment="0" applyProtection="0"/>
    <xf numFmtId="0" fontId="99" fillId="6" borderId="0" applyNumberFormat="0" applyBorder="0" applyAlignment="0" applyProtection="0"/>
    <xf numFmtId="0" fontId="99" fillId="14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6" borderId="0" applyNumberFormat="0" applyBorder="0" applyAlignment="0" applyProtection="0"/>
    <xf numFmtId="0" fontId="99" fillId="3" borderId="0" applyNumberFormat="0" applyBorder="0" applyAlignment="0" applyProtection="0"/>
    <xf numFmtId="0" fontId="99" fillId="15" borderId="0" applyNumberFormat="0" applyBorder="0" applyAlignment="0" applyProtection="0"/>
    <xf numFmtId="0" fontId="99" fillId="3" borderId="0" applyNumberFormat="0" applyBorder="0" applyAlignment="0" applyProtection="0"/>
    <xf numFmtId="0" fontId="99" fillId="12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38" fillId="0" borderId="0">
      <alignment/>
      <protection/>
    </xf>
    <xf numFmtId="0" fontId="99" fillId="19" borderId="0" applyNumberFormat="0" applyBorder="0" applyAlignment="0" applyProtection="0"/>
    <xf numFmtId="0" fontId="99" fillId="14" borderId="0" applyNumberFormat="0" applyBorder="0" applyAlignment="0" applyProtection="0"/>
    <xf numFmtId="0" fontId="99" fillId="13" borderId="0" applyNumberFormat="0" applyBorder="0" applyAlignment="0" applyProtection="0"/>
    <xf numFmtId="0" fontId="99" fillId="20" borderId="0" applyNumberFormat="0" applyBorder="0" applyAlignment="0" applyProtection="0"/>
    <xf numFmtId="0" fontId="99" fillId="17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1" borderId="0" applyNumberFormat="0" applyBorder="0" applyAlignment="0" applyProtection="0"/>
    <xf numFmtId="0" fontId="99" fillId="23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4" borderId="0" applyNumberFormat="0" applyBorder="0" applyAlignment="0" applyProtection="0"/>
    <xf numFmtId="0" fontId="100" fillId="5" borderId="1" applyNumberFormat="0" applyAlignment="0" applyProtection="0"/>
    <xf numFmtId="0" fontId="100" fillId="11" borderId="1" applyNumberFormat="0" applyAlignment="0" applyProtection="0"/>
    <xf numFmtId="0" fontId="101" fillId="24" borderId="2" applyNumberFormat="0" applyAlignment="0" applyProtection="0"/>
    <xf numFmtId="0" fontId="102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3" fillId="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9" fillId="25" borderId="8" applyNumberFormat="0" applyAlignment="0" applyProtection="0"/>
    <xf numFmtId="0" fontId="109" fillId="25" borderId="8" applyNumberForma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11" borderId="0" applyNumberFormat="0" applyBorder="0" applyAlignment="0" applyProtection="0"/>
    <xf numFmtId="0" fontId="113" fillId="26" borderId="1" applyNumberFormat="0" applyAlignment="0" applyProtection="0"/>
    <xf numFmtId="0" fontId="98" fillId="0" borderId="0">
      <alignment/>
      <protection/>
    </xf>
    <xf numFmtId="0" fontId="49" fillId="0" borderId="0">
      <alignment/>
      <protection/>
    </xf>
    <xf numFmtId="0" fontId="38" fillId="0" borderId="0" applyNumberFormat="0" applyFont="0" applyFill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14" fillId="10" borderId="0" applyNumberFormat="0" applyBorder="0" applyAlignment="0" applyProtection="0"/>
    <xf numFmtId="0" fontId="114" fillId="8" borderId="0" applyNumberFormat="0" applyBorder="0" applyAlignment="0" applyProtection="0"/>
    <xf numFmtId="0" fontId="115" fillId="0" borderId="0" applyNumberFormat="0" applyFill="0" applyBorder="0" applyAlignment="0" applyProtection="0"/>
    <xf numFmtId="0" fontId="49" fillId="4" borderId="10" applyNumberFormat="0" applyFont="0" applyAlignment="0" applyProtection="0"/>
    <xf numFmtId="0" fontId="98" fillId="4" borderId="10" applyNumberFormat="0" applyFont="0" applyAlignment="0" applyProtection="0"/>
    <xf numFmtId="0" fontId="0" fillId="4" borderId="10" applyNumberFormat="0" applyFont="0" applyAlignment="0" applyProtection="0"/>
    <xf numFmtId="9" fontId="0" fillId="0" borderId="0" applyFont="0" applyFill="0" applyBorder="0" applyAlignment="0" applyProtection="0"/>
    <xf numFmtId="0" fontId="101" fillId="26" borderId="2" applyNumberFormat="0" applyAlignment="0" applyProtection="0"/>
    <xf numFmtId="0" fontId="116" fillId="0" borderId="11" applyNumberFormat="0" applyFill="0" applyAlignment="0" applyProtection="0"/>
    <xf numFmtId="0" fontId="117" fillId="11" borderId="0" applyNumberFormat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3" fillId="6" borderId="0" applyNumberFormat="0" applyBorder="0" applyAlignment="0" applyProtection="0"/>
  </cellStyleXfs>
  <cellXfs count="1505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left" vertical="top" wrapTex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centerContinuous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6" fillId="0" borderId="0" xfId="0" applyFont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9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>
      <alignment/>
    </xf>
    <xf numFmtId="0" fontId="23" fillId="0" borderId="13" xfId="0" applyFont="1" applyBorder="1" applyAlignment="1">
      <alignment horizontal="justify" vertical="center" wrapText="1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Alignment="1">
      <alignment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6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1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19" fillId="0" borderId="18" xfId="0" applyNumberFormat="1" applyFont="1" applyBorder="1" applyAlignment="1">
      <alignment horizontal="center"/>
    </xf>
    <xf numFmtId="0" fontId="18" fillId="0" borderId="19" xfId="0" applyFont="1" applyBorder="1" applyAlignment="1">
      <alignment horizontal="left" vertical="top" wrapText="1"/>
    </xf>
    <xf numFmtId="49" fontId="19" fillId="0" borderId="20" xfId="0" applyNumberFormat="1" applyFont="1" applyBorder="1" applyAlignment="1">
      <alignment horizontal="center"/>
    </xf>
    <xf numFmtId="0" fontId="18" fillId="0" borderId="21" xfId="0" applyFont="1" applyBorder="1" applyAlignment="1">
      <alignment horizontal="left" vertical="top" wrapText="1"/>
    </xf>
    <xf numFmtId="49" fontId="19" fillId="0" borderId="22" xfId="0" applyNumberFormat="1" applyFont="1" applyBorder="1" applyAlignment="1">
      <alignment horizontal="center"/>
    </xf>
    <xf numFmtId="0" fontId="18" fillId="0" borderId="23" xfId="0" applyFont="1" applyBorder="1" applyAlignment="1">
      <alignment horizontal="left" vertical="top" wrapText="1"/>
    </xf>
    <xf numFmtId="49" fontId="19" fillId="0" borderId="12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 vertical="top" wrapText="1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left" vertical="top" wrapText="1"/>
      <protection locked="0"/>
    </xf>
    <xf numFmtId="1" fontId="31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" fontId="31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" fontId="34" fillId="0" borderId="0" xfId="0" applyNumberFormat="1" applyFont="1" applyFill="1" applyBorder="1" applyAlignment="1" applyProtection="1">
      <alignment/>
      <protection locked="0"/>
    </xf>
    <xf numFmtId="180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" fontId="34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3" fontId="23" fillId="0" borderId="24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27" xfId="0" applyNumberFormat="1" applyFont="1" applyBorder="1" applyAlignment="1">
      <alignment horizontal="right"/>
    </xf>
    <xf numFmtId="3" fontId="19" fillId="0" borderId="28" xfId="0" applyNumberFormat="1" applyFont="1" applyBorder="1" applyAlignment="1">
      <alignment horizontal="right"/>
    </xf>
    <xf numFmtId="0" fontId="38" fillId="0" borderId="0" xfId="87">
      <alignment/>
      <protection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38" fillId="0" borderId="0" xfId="86" applyNumberFormat="1" applyFont="1" applyFill="1" applyBorder="1" applyAlignment="1" applyProtection="1">
      <alignment vertical="top"/>
      <protection/>
    </xf>
    <xf numFmtId="0" fontId="43" fillId="0" borderId="0" xfId="86" applyNumberFormat="1" applyFont="1" applyFill="1" applyBorder="1" applyAlignment="1" applyProtection="1">
      <alignment horizontal="right" vertical="top"/>
      <protection/>
    </xf>
    <xf numFmtId="0" fontId="40" fillId="0" borderId="24" xfId="86" applyNumberFormat="1" applyFont="1" applyFill="1" applyBorder="1" applyAlignment="1" applyProtection="1">
      <alignment horizontal="right" vertical="top"/>
      <protection/>
    </xf>
    <xf numFmtId="0" fontId="38" fillId="0" borderId="0" xfId="86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/>
    </xf>
    <xf numFmtId="0" fontId="7" fillId="0" borderId="29" xfId="0" applyFont="1" applyBorder="1" applyAlignment="1">
      <alignment horizontal="center" vertical="center" wrapText="1"/>
    </xf>
    <xf numFmtId="0" fontId="25" fillId="0" borderId="24" xfId="86" applyNumberFormat="1" applyFont="1" applyFill="1" applyBorder="1" applyAlignment="1" applyProtection="1">
      <alignment horizontal="center" vertical="top" wrapText="1"/>
      <protection/>
    </xf>
    <xf numFmtId="0" fontId="25" fillId="0" borderId="30" xfId="86" applyNumberFormat="1" applyFont="1" applyFill="1" applyBorder="1" applyAlignment="1" applyProtection="1">
      <alignment horizontal="center" vertical="top"/>
      <protection/>
    </xf>
    <xf numFmtId="0" fontId="25" fillId="0" borderId="30" xfId="86" applyNumberFormat="1" applyFont="1" applyFill="1" applyBorder="1" applyAlignment="1" applyProtection="1">
      <alignment horizontal="center" vertical="center"/>
      <protection/>
    </xf>
    <xf numFmtId="0" fontId="40" fillId="0" borderId="0" xfId="87" applyFont="1" applyAlignment="1">
      <alignment vertical="top" wrapText="1" shrinkToFit="1"/>
      <protection/>
    </xf>
    <xf numFmtId="0" fontId="38" fillId="0" borderId="0" xfId="87" applyAlignment="1">
      <alignment vertical="top" wrapText="1" shrinkToFit="1"/>
      <protection/>
    </xf>
    <xf numFmtId="0" fontId="29" fillId="5" borderId="0" xfId="0" applyFont="1" applyFill="1" applyAlignment="1" applyProtection="1">
      <alignment/>
      <protection locked="0"/>
    </xf>
    <xf numFmtId="0" fontId="29" fillId="5" borderId="0" xfId="0" applyFont="1" applyFill="1" applyAlignment="1">
      <alignment/>
    </xf>
    <xf numFmtId="3" fontId="30" fillId="5" borderId="24" xfId="0" applyNumberFormat="1" applyFont="1" applyFill="1" applyBorder="1" applyAlignment="1">
      <alignment horizontal="right"/>
    </xf>
    <xf numFmtId="3" fontId="30" fillId="5" borderId="25" xfId="0" applyNumberFormat="1" applyFont="1" applyFill="1" applyBorder="1" applyAlignment="1">
      <alignment horizontal="right"/>
    </xf>
    <xf numFmtId="3" fontId="30" fillId="5" borderId="31" xfId="0" applyNumberFormat="1" applyFont="1" applyFill="1" applyBorder="1" applyAlignment="1">
      <alignment horizontal="right"/>
    </xf>
    <xf numFmtId="0" fontId="21" fillId="5" borderId="0" xfId="0" applyFont="1" applyFill="1" applyAlignment="1" applyProtection="1">
      <alignment/>
      <protection locked="0"/>
    </xf>
    <xf numFmtId="0" fontId="21" fillId="5" borderId="0" xfId="0" applyFont="1" applyFill="1" applyAlignment="1">
      <alignment/>
    </xf>
    <xf numFmtId="0" fontId="0" fillId="5" borderId="0" xfId="0" applyFill="1" applyAlignment="1" applyProtection="1">
      <alignment/>
      <protection locked="0"/>
    </xf>
    <xf numFmtId="0" fontId="20" fillId="5" borderId="0" xfId="0" applyFont="1" applyFill="1" applyAlignment="1" applyProtection="1">
      <alignment/>
      <protection locked="0"/>
    </xf>
    <xf numFmtId="0" fontId="24" fillId="5" borderId="0" xfId="0" applyFont="1" applyFill="1" applyAlignment="1" applyProtection="1">
      <alignment/>
      <protection locked="0"/>
    </xf>
    <xf numFmtId="0" fontId="31" fillId="5" borderId="0" xfId="0" applyFont="1" applyFill="1" applyAlignment="1" applyProtection="1">
      <alignment/>
      <protection locked="0"/>
    </xf>
    <xf numFmtId="0" fontId="31" fillId="5" borderId="0" xfId="0" applyFont="1" applyFill="1" applyAlignment="1">
      <alignment/>
    </xf>
    <xf numFmtId="3" fontId="30" fillId="5" borderId="32" xfId="0" applyNumberFormat="1" applyFont="1" applyFill="1" applyBorder="1" applyAlignment="1">
      <alignment horizontal="right"/>
    </xf>
    <xf numFmtId="3" fontId="30" fillId="0" borderId="33" xfId="0" applyNumberFormat="1" applyFont="1" applyFill="1" applyBorder="1" applyAlignment="1">
      <alignment horizontal="right" vertical="center"/>
    </xf>
    <xf numFmtId="3" fontId="19" fillId="0" borderId="19" xfId="0" applyNumberFormat="1" applyFont="1" applyBorder="1" applyAlignment="1">
      <alignment horizontal="right"/>
    </xf>
    <xf numFmtId="3" fontId="19" fillId="0" borderId="21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23" fillId="0" borderId="24" xfId="0" applyNumberFormat="1" applyFont="1" applyBorder="1" applyAlignment="1" applyProtection="1">
      <alignment horizontal="right" vertical="center"/>
      <protection locked="0"/>
    </xf>
    <xf numFmtId="3" fontId="23" fillId="0" borderId="13" xfId="0" applyNumberFormat="1" applyFont="1" applyFill="1" applyBorder="1" applyAlignment="1">
      <alignment horizontal="right" vertical="center"/>
    </xf>
    <xf numFmtId="3" fontId="23" fillId="0" borderId="32" xfId="0" applyNumberFormat="1" applyFont="1" applyBorder="1" applyAlignment="1">
      <alignment horizontal="right"/>
    </xf>
    <xf numFmtId="3" fontId="13" fillId="0" borderId="33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justify" vertical="top" wrapText="1"/>
    </xf>
    <xf numFmtId="0" fontId="23" fillId="0" borderId="13" xfId="0" applyFont="1" applyBorder="1" applyAlignment="1">
      <alignment horizontal="left" vertical="center" wrapText="1"/>
    </xf>
    <xf numFmtId="0" fontId="5" fillId="0" borderId="0" xfId="88" applyFont="1" applyAlignment="1" applyProtection="1">
      <alignment vertical="top" wrapText="1"/>
      <protection locked="0"/>
    </xf>
    <xf numFmtId="0" fontId="4" fillId="0" borderId="0" xfId="88" applyFont="1" applyAlignment="1">
      <alignment horizontal="center" vertical="top" wrapText="1"/>
      <protection/>
    </xf>
    <xf numFmtId="3" fontId="53" fillId="27" borderId="0" xfId="0" applyNumberFormat="1" applyFont="1" applyFill="1" applyBorder="1" applyAlignment="1" applyProtection="1">
      <alignment/>
      <protection locked="0"/>
    </xf>
    <xf numFmtId="180" fontId="52" fillId="27" borderId="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0" fontId="48" fillId="0" borderId="0" xfId="0" applyAlignment="1">
      <alignment/>
    </xf>
    <xf numFmtId="3" fontId="23" fillId="0" borderId="31" xfId="0" applyNumberFormat="1" applyFont="1" applyBorder="1" applyAlignment="1">
      <alignment horizontal="right"/>
    </xf>
    <xf numFmtId="0" fontId="51" fillId="0" borderId="0" xfId="87" applyFont="1" applyAlignment="1">
      <alignment wrapText="1"/>
      <protection/>
    </xf>
    <xf numFmtId="3" fontId="18" fillId="0" borderId="26" xfId="0" applyNumberFormat="1" applyFont="1" applyBorder="1" applyAlignment="1">
      <alignment horizontal="right" vertical="top" wrapText="1"/>
    </xf>
    <xf numFmtId="3" fontId="18" fillId="0" borderId="0" xfId="0" applyNumberFormat="1" applyFont="1" applyBorder="1" applyAlignment="1">
      <alignment horizontal="right" vertical="top" wrapText="1"/>
    </xf>
    <xf numFmtId="3" fontId="18" fillId="0" borderId="27" xfId="0" applyNumberFormat="1" applyFont="1" applyBorder="1" applyAlignment="1">
      <alignment horizontal="right" vertical="top" wrapText="1"/>
    </xf>
    <xf numFmtId="0" fontId="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38" fillId="0" borderId="0" xfId="87" applyFont="1" applyAlignment="1">
      <alignment horizontal="right"/>
      <protection/>
    </xf>
    <xf numFmtId="3" fontId="30" fillId="5" borderId="34" xfId="0" applyNumberFormat="1" applyFont="1" applyFill="1" applyBorder="1" applyAlignment="1">
      <alignment horizontal="right"/>
    </xf>
    <xf numFmtId="3" fontId="23" fillId="0" borderId="35" xfId="0" applyNumberFormat="1" applyFont="1" applyFill="1" applyBorder="1" applyAlignment="1">
      <alignment horizontal="right"/>
    </xf>
    <xf numFmtId="3" fontId="23" fillId="0" borderId="3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" fontId="38" fillId="0" borderId="0" xfId="86" applyNumberFormat="1" applyFont="1" applyFill="1" applyBorder="1" applyAlignment="1" applyProtection="1">
      <alignment vertical="top"/>
      <protection/>
    </xf>
    <xf numFmtId="0" fontId="5" fillId="0" borderId="0" xfId="0" applyFont="1" applyFill="1" applyAlignment="1" applyProtection="1">
      <alignment vertical="top" wrapText="1"/>
      <protection locked="0"/>
    </xf>
    <xf numFmtId="0" fontId="57" fillId="0" borderId="0" xfId="0" applyFont="1" applyFill="1" applyAlignment="1">
      <alignment/>
    </xf>
    <xf numFmtId="0" fontId="55" fillId="0" borderId="0" xfId="0" applyFont="1" applyFill="1" applyAlignment="1" applyProtection="1">
      <alignment/>
      <protection locked="0"/>
    </xf>
    <xf numFmtId="0" fontId="57" fillId="0" borderId="0" xfId="0" applyFont="1" applyFill="1" applyAlignment="1" applyProtection="1">
      <alignment/>
      <protection locked="0"/>
    </xf>
    <xf numFmtId="3" fontId="33" fillId="0" borderId="24" xfId="0" applyNumberFormat="1" applyFont="1" applyBorder="1" applyAlignment="1" applyProtection="1">
      <alignment horizontal="right"/>
      <protection locked="0"/>
    </xf>
    <xf numFmtId="0" fontId="54" fillId="0" borderId="0" xfId="0" applyFont="1" applyFill="1" applyAlignment="1">
      <alignment/>
    </xf>
    <xf numFmtId="0" fontId="7" fillId="0" borderId="36" xfId="0" applyFont="1" applyBorder="1" applyAlignment="1">
      <alignment horizontal="center" vertical="center" wrapText="1"/>
    </xf>
    <xf numFmtId="0" fontId="23" fillId="0" borderId="37" xfId="0" applyFont="1" applyFill="1" applyBorder="1" applyAlignment="1" applyProtection="1">
      <alignment horizontal="left" wrapText="1"/>
      <protection locked="0"/>
    </xf>
    <xf numFmtId="0" fontId="23" fillId="0" borderId="33" xfId="0" applyFont="1" applyFill="1" applyBorder="1" applyAlignment="1" applyProtection="1">
      <alignment horizontal="left" wrapText="1"/>
      <protection locked="0"/>
    </xf>
    <xf numFmtId="3" fontId="23" fillId="0" borderId="32" xfId="0" applyNumberFormat="1" applyFont="1" applyBorder="1" applyAlignment="1" applyProtection="1">
      <alignment horizontal="right" vertical="center"/>
      <protection locked="0"/>
    </xf>
    <xf numFmtId="3" fontId="33" fillId="0" borderId="32" xfId="0" applyNumberFormat="1" applyFont="1" applyBorder="1" applyAlignment="1" applyProtection="1">
      <alignment horizontal="right"/>
      <protection locked="0"/>
    </xf>
    <xf numFmtId="3" fontId="23" fillId="0" borderId="34" xfId="0" applyNumberFormat="1" applyFont="1" applyFill="1" applyBorder="1" applyAlignment="1">
      <alignment horizontal="right"/>
    </xf>
    <xf numFmtId="3" fontId="23" fillId="0" borderId="34" xfId="0" applyNumberFormat="1" applyFont="1" applyFill="1" applyBorder="1" applyAlignment="1">
      <alignment horizontal="right" vertical="center"/>
    </xf>
    <xf numFmtId="3" fontId="35" fillId="5" borderId="38" xfId="0" applyNumberFormat="1" applyFont="1" applyFill="1" applyBorder="1" applyAlignment="1">
      <alignment horizontal="right" wrapText="1"/>
    </xf>
    <xf numFmtId="3" fontId="35" fillId="5" borderId="39" xfId="0" applyNumberFormat="1" applyFont="1" applyFill="1" applyBorder="1" applyAlignment="1">
      <alignment horizontal="right" wrapText="1"/>
    </xf>
    <xf numFmtId="3" fontId="30" fillId="5" borderId="40" xfId="0" applyNumberFormat="1" applyFont="1" applyFill="1" applyBorder="1" applyAlignment="1">
      <alignment horizontal="right"/>
    </xf>
    <xf numFmtId="3" fontId="30" fillId="5" borderId="41" xfId="0" applyNumberFormat="1" applyFont="1" applyFill="1" applyBorder="1" applyAlignment="1">
      <alignment horizontal="right"/>
    </xf>
    <xf numFmtId="3" fontId="23" fillId="0" borderId="42" xfId="0" applyNumberFormat="1" applyFont="1" applyFill="1" applyBorder="1" applyAlignment="1">
      <alignment horizontal="right"/>
    </xf>
    <xf numFmtId="3" fontId="30" fillId="5" borderId="42" xfId="0" applyNumberFormat="1" applyFont="1" applyFill="1" applyBorder="1" applyAlignment="1">
      <alignment horizontal="right"/>
    </xf>
    <xf numFmtId="3" fontId="23" fillId="0" borderId="43" xfId="0" applyNumberFormat="1" applyFont="1" applyFill="1" applyBorder="1" applyAlignment="1">
      <alignment horizontal="right"/>
    </xf>
    <xf numFmtId="3" fontId="23" fillId="0" borderId="44" xfId="0" applyNumberFormat="1" applyFont="1" applyFill="1" applyBorder="1" applyAlignment="1">
      <alignment horizontal="right"/>
    </xf>
    <xf numFmtId="3" fontId="23" fillId="0" borderId="42" xfId="0" applyNumberFormat="1" applyFont="1" applyFill="1" applyBorder="1" applyAlignment="1" applyProtection="1">
      <alignment horizontal="right"/>
      <protection locked="0"/>
    </xf>
    <xf numFmtId="3" fontId="23" fillId="0" borderId="25" xfId="0" applyNumberFormat="1" applyFont="1" applyFill="1" applyBorder="1" applyAlignment="1" applyProtection="1">
      <alignment horizontal="right"/>
      <protection locked="0"/>
    </xf>
    <xf numFmtId="3" fontId="23" fillId="0" borderId="42" xfId="0" applyNumberFormat="1" applyFont="1" applyFill="1" applyBorder="1" applyAlignment="1" applyProtection="1">
      <alignment horizontal="right" vertical="center"/>
      <protection locked="0"/>
    </xf>
    <xf numFmtId="3" fontId="23" fillId="0" borderId="25" xfId="0" applyNumberFormat="1" applyFont="1" applyFill="1" applyBorder="1" applyAlignment="1" applyProtection="1">
      <alignment horizontal="right" vertical="center"/>
      <protection locked="0"/>
    </xf>
    <xf numFmtId="3" fontId="33" fillId="0" borderId="42" xfId="0" applyNumberFormat="1" applyFont="1" applyFill="1" applyBorder="1" applyAlignment="1">
      <alignment horizontal="right"/>
    </xf>
    <xf numFmtId="3" fontId="33" fillId="0" borderId="25" xfId="0" applyNumberFormat="1" applyFont="1" applyFill="1" applyBorder="1" applyAlignment="1">
      <alignment horizontal="right"/>
    </xf>
    <xf numFmtId="3" fontId="35" fillId="5" borderId="45" xfId="0" applyNumberFormat="1" applyFont="1" applyFill="1" applyBorder="1" applyAlignment="1">
      <alignment horizontal="right" wrapText="1"/>
    </xf>
    <xf numFmtId="3" fontId="23" fillId="0" borderId="42" xfId="0" applyNumberFormat="1" applyFont="1" applyFill="1" applyBorder="1" applyAlignment="1">
      <alignment horizontal="right" vertical="center"/>
    </xf>
    <xf numFmtId="3" fontId="23" fillId="0" borderId="24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left" wrapText="1"/>
    </xf>
    <xf numFmtId="3" fontId="15" fillId="0" borderId="13" xfId="0" applyNumberFormat="1" applyFont="1" applyFill="1" applyBorder="1" applyAlignment="1">
      <alignment horizontal="right" vertical="center"/>
    </xf>
    <xf numFmtId="3" fontId="30" fillId="0" borderId="13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left" wrapText="1"/>
    </xf>
    <xf numFmtId="0" fontId="48" fillId="0" borderId="0" xfId="0" applyFill="1" applyAlignment="1">
      <alignment/>
    </xf>
    <xf numFmtId="0" fontId="48" fillId="0" borderId="0" xfId="0" applyFill="1" applyAlignment="1" applyProtection="1">
      <alignment/>
      <protection locked="0"/>
    </xf>
    <xf numFmtId="49" fontId="23" fillId="0" borderId="13" xfId="0" applyNumberFormat="1" applyFont="1" applyFill="1" applyBorder="1" applyAlignment="1">
      <alignment horizontal="center" vertical="center"/>
    </xf>
    <xf numFmtId="3" fontId="20" fillId="5" borderId="0" xfId="0" applyNumberFormat="1" applyFont="1" applyFill="1" applyAlignment="1">
      <alignment/>
    </xf>
    <xf numFmtId="3" fontId="23" fillId="0" borderId="32" xfId="0" applyNumberFormat="1" applyFont="1" applyBorder="1" applyAlignment="1" applyProtection="1">
      <alignment horizontal="right" vertical="center"/>
      <protection locked="0"/>
    </xf>
    <xf numFmtId="0" fontId="23" fillId="0" borderId="13" xfId="0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 applyProtection="1">
      <alignment horizontal="right" vertical="center"/>
      <protection locked="0"/>
    </xf>
    <xf numFmtId="49" fontId="23" fillId="0" borderId="46" xfId="0" applyNumberFormat="1" applyFont="1" applyFill="1" applyBorder="1" applyAlignment="1">
      <alignment horizontal="center" vertical="center"/>
    </xf>
    <xf numFmtId="0" fontId="23" fillId="0" borderId="46" xfId="0" applyFont="1" applyBorder="1" applyAlignment="1">
      <alignment horizontal="justify" vertical="center" wrapText="1"/>
    </xf>
    <xf numFmtId="49" fontId="23" fillId="0" borderId="46" xfId="0" applyNumberFormat="1" applyFont="1" applyFill="1" applyBorder="1" applyAlignment="1">
      <alignment horizontal="center" vertical="center"/>
    </xf>
    <xf numFmtId="0" fontId="23" fillId="0" borderId="46" xfId="0" applyFont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center" vertical="center"/>
    </xf>
    <xf numFmtId="205" fontId="44" fillId="0" borderId="24" xfId="0" applyNumberFormat="1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/>
    </xf>
    <xf numFmtId="0" fontId="48" fillId="0" borderId="0" xfId="0" applyBorder="1" applyAlignment="1">
      <alignment/>
    </xf>
    <xf numFmtId="0" fontId="0" fillId="0" borderId="0" xfId="0" applyFont="1" applyFill="1" applyBorder="1" applyAlignment="1">
      <alignment/>
    </xf>
    <xf numFmtId="3" fontId="40" fillId="0" borderId="24" xfId="86" applyNumberFormat="1" applyFont="1" applyFill="1" applyBorder="1" applyAlignment="1" applyProtection="1">
      <alignment horizontal="center" vertical="center"/>
      <protection/>
    </xf>
    <xf numFmtId="3" fontId="47" fillId="0" borderId="24" xfId="86" applyNumberFormat="1" applyFont="1" applyFill="1" applyBorder="1" applyAlignment="1" applyProtection="1">
      <alignment horizontal="center" vertical="center"/>
      <protection/>
    </xf>
    <xf numFmtId="3" fontId="47" fillId="0" borderId="47" xfId="86" applyNumberFormat="1" applyFont="1" applyFill="1" applyBorder="1" applyAlignment="1" applyProtection="1">
      <alignment horizontal="center" vertical="center"/>
      <protection/>
    </xf>
    <xf numFmtId="0" fontId="27" fillId="5" borderId="12" xfId="0" applyFont="1" applyFill="1" applyBorder="1" applyAlignment="1">
      <alignment horizontal="center" vertical="center" wrapText="1"/>
    </xf>
    <xf numFmtId="3" fontId="30" fillId="5" borderId="17" xfId="0" applyNumberFormat="1" applyFont="1" applyFill="1" applyBorder="1" applyAlignment="1">
      <alignment horizontal="right" vertical="center"/>
    </xf>
    <xf numFmtId="3" fontId="15" fillId="5" borderId="17" xfId="0" applyNumberFormat="1" applyFont="1" applyFill="1" applyBorder="1" applyAlignment="1">
      <alignment horizontal="right" vertical="center"/>
    </xf>
    <xf numFmtId="49" fontId="23" fillId="0" borderId="48" xfId="0" applyNumberFormat="1" applyFont="1" applyBorder="1" applyAlignment="1">
      <alignment horizontal="center" vertical="center"/>
    </xf>
    <xf numFmtId="3" fontId="23" fillId="0" borderId="49" xfId="0" applyNumberFormat="1" applyFont="1" applyBorder="1" applyAlignment="1" applyProtection="1">
      <alignment horizontal="right" vertical="center"/>
      <protection locked="0"/>
    </xf>
    <xf numFmtId="3" fontId="23" fillId="0" borderId="44" xfId="0" applyNumberFormat="1" applyFont="1" applyBorder="1" applyAlignment="1" applyProtection="1">
      <alignment horizontal="right" vertical="center"/>
      <protection locked="0"/>
    </xf>
    <xf numFmtId="0" fontId="45" fillId="0" borderId="1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vertical="center"/>
    </xf>
    <xf numFmtId="3" fontId="23" fillId="0" borderId="50" xfId="0" applyNumberFormat="1" applyFont="1" applyBorder="1" applyAlignment="1" applyProtection="1">
      <alignment horizontal="right" vertical="center"/>
      <protection locked="0"/>
    </xf>
    <xf numFmtId="3" fontId="23" fillId="0" borderId="31" xfId="0" applyNumberFormat="1" applyFont="1" applyBorder="1" applyAlignment="1" applyProtection="1">
      <alignment horizontal="right" vertical="center"/>
      <protection locked="0"/>
    </xf>
    <xf numFmtId="3" fontId="32" fillId="0" borderId="31" xfId="0" applyNumberFormat="1" applyFont="1" applyBorder="1" applyAlignment="1">
      <alignment vertical="center"/>
    </xf>
    <xf numFmtId="3" fontId="23" fillId="0" borderId="31" xfId="0" applyNumberFormat="1" applyFont="1" applyBorder="1" applyAlignment="1" applyProtection="1">
      <alignment horizontal="right" vertical="center"/>
      <protection locked="0"/>
    </xf>
    <xf numFmtId="3" fontId="15" fillId="5" borderId="51" xfId="0" applyNumberFormat="1" applyFont="1" applyFill="1" applyBorder="1" applyAlignment="1">
      <alignment horizontal="right" vertical="center"/>
    </xf>
    <xf numFmtId="3" fontId="33" fillId="0" borderId="31" xfId="0" applyNumberFormat="1" applyFont="1" applyBorder="1" applyAlignment="1" applyProtection="1">
      <alignment horizontal="right"/>
      <protection locked="0"/>
    </xf>
    <xf numFmtId="3" fontId="23" fillId="0" borderId="32" xfId="0" applyNumberFormat="1" applyFont="1" applyBorder="1" applyAlignment="1">
      <alignment horizontal="right" vertical="center"/>
    </xf>
    <xf numFmtId="3" fontId="23" fillId="0" borderId="25" xfId="0" applyNumberFormat="1" applyFont="1" applyBorder="1" applyAlignment="1">
      <alignment horizontal="right" vertical="center"/>
    </xf>
    <xf numFmtId="3" fontId="23" fillId="0" borderId="31" xfId="0" applyNumberFormat="1" applyFont="1" applyBorder="1" applyAlignment="1">
      <alignment horizontal="right" vertical="center"/>
    </xf>
    <xf numFmtId="3" fontId="32" fillId="0" borderId="32" xfId="0" applyNumberFormat="1" applyFont="1" applyBorder="1" applyAlignment="1">
      <alignment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52" xfId="0" applyFont="1" applyFill="1" applyBorder="1" applyAlignment="1">
      <alignment horizontal="justify" vertical="center" wrapText="1"/>
    </xf>
    <xf numFmtId="3" fontId="23" fillId="0" borderId="53" xfId="0" applyNumberFormat="1" applyFont="1" applyBorder="1" applyAlignment="1">
      <alignment horizontal="right" vertical="center"/>
    </xf>
    <xf numFmtId="205" fontId="44" fillId="0" borderId="54" xfId="0" applyNumberFormat="1" applyFont="1" applyBorder="1" applyAlignment="1">
      <alignment horizontal="center" vertical="center" wrapText="1"/>
    </xf>
    <xf numFmtId="205" fontId="43" fillId="0" borderId="30" xfId="0" applyNumberFormat="1" applyFont="1" applyBorder="1" applyAlignment="1">
      <alignment horizontal="center" vertical="center" wrapText="1"/>
    </xf>
    <xf numFmtId="0" fontId="44" fillId="0" borderId="38" xfId="87" applyFont="1" applyBorder="1" applyAlignment="1">
      <alignment horizontal="center" vertical="center" wrapText="1"/>
      <protection/>
    </xf>
    <xf numFmtId="205" fontId="44" fillId="0" borderId="45" xfId="0" applyNumberFormat="1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205" fontId="44" fillId="0" borderId="56" xfId="0" applyNumberFormat="1" applyFont="1" applyBorder="1" applyAlignment="1">
      <alignment horizontal="center" vertical="center" wrapText="1"/>
    </xf>
    <xf numFmtId="0" fontId="37" fillId="0" borderId="0" xfId="0" applyFont="1" applyFill="1" applyAlignment="1" applyProtection="1">
      <alignment horizontal="right" vertical="top" wrapText="1"/>
      <protection locked="0"/>
    </xf>
    <xf numFmtId="0" fontId="37" fillId="0" borderId="0" xfId="0" applyFont="1" applyFill="1" applyAlignment="1" applyProtection="1">
      <alignment vertical="top" wrapText="1"/>
      <protection locked="0"/>
    </xf>
    <xf numFmtId="0" fontId="5" fillId="0" borderId="5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Alignment="1" applyProtection="1">
      <alignment/>
      <protection locked="0"/>
    </xf>
    <xf numFmtId="49" fontId="16" fillId="0" borderId="0" xfId="0" applyNumberFormat="1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27" fillId="5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 wrapText="1"/>
    </xf>
    <xf numFmtId="49" fontId="33" fillId="0" borderId="13" xfId="0" applyNumberFormat="1" applyFont="1" applyBorder="1" applyAlignment="1">
      <alignment horizontal="center" vertical="center"/>
    </xf>
    <xf numFmtId="49" fontId="27" fillId="5" borderId="13" xfId="0" applyNumberFormat="1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justify" vertical="center" wrapText="1"/>
    </xf>
    <xf numFmtId="49" fontId="27" fillId="5" borderId="13" xfId="0" applyNumberFormat="1" applyFont="1" applyFill="1" applyBorder="1" applyAlignment="1">
      <alignment horizontal="center" vertical="center"/>
    </xf>
    <xf numFmtId="49" fontId="15" fillId="5" borderId="13" xfId="0" applyNumberFormat="1" applyFont="1" applyFill="1" applyBorder="1" applyAlignment="1">
      <alignment horizontal="center" vertical="center"/>
    </xf>
    <xf numFmtId="49" fontId="23" fillId="0" borderId="46" xfId="0" applyNumberFormat="1" applyFont="1" applyBorder="1" applyAlignment="1">
      <alignment horizontal="center" vertical="center"/>
    </xf>
    <xf numFmtId="49" fontId="15" fillId="5" borderId="46" xfId="0" applyNumberFormat="1" applyFont="1" applyFill="1" applyBorder="1" applyAlignment="1">
      <alignment horizontal="center" vertical="center"/>
    </xf>
    <xf numFmtId="0" fontId="27" fillId="5" borderId="46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justify" vertical="center" wrapText="1"/>
    </xf>
    <xf numFmtId="49" fontId="23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46" xfId="0" applyNumberFormat="1" applyFont="1" applyBorder="1" applyAlignment="1">
      <alignment horizontal="center" vertical="center"/>
    </xf>
    <xf numFmtId="0" fontId="27" fillId="5" borderId="46" xfId="0" applyFont="1" applyFill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 applyProtection="1">
      <alignment horizontal="right" vertical="center"/>
      <protection locked="0"/>
    </xf>
    <xf numFmtId="3" fontId="33" fillId="0" borderId="43" xfId="0" applyNumberFormat="1" applyFont="1" applyFill="1" applyBorder="1" applyAlignment="1">
      <alignment horizontal="right"/>
    </xf>
    <xf numFmtId="3" fontId="23" fillId="0" borderId="30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 vertical="center" wrapText="1"/>
    </xf>
    <xf numFmtId="3" fontId="29" fillId="5" borderId="0" xfId="0" applyNumberFormat="1" applyFont="1" applyFill="1" applyAlignment="1" applyProtection="1">
      <alignment/>
      <protection locked="0"/>
    </xf>
    <xf numFmtId="205" fontId="43" fillId="0" borderId="24" xfId="0" applyNumberFormat="1" applyFont="1" applyBorder="1" applyAlignment="1">
      <alignment horizontal="center" vertical="center" wrapText="1"/>
    </xf>
    <xf numFmtId="49" fontId="44" fillId="0" borderId="43" xfId="87" applyNumberFormat="1" applyFont="1" applyBorder="1" applyAlignment="1">
      <alignment horizontal="center" vertical="center" wrapText="1"/>
      <protection/>
    </xf>
    <xf numFmtId="0" fontId="44" fillId="0" borderId="58" xfId="87" applyFont="1" applyBorder="1" applyAlignment="1">
      <alignment horizontal="center" vertical="center" wrapText="1"/>
      <protection/>
    </xf>
    <xf numFmtId="3" fontId="23" fillId="0" borderId="32" xfId="0" applyNumberFormat="1" applyFont="1" applyBorder="1" applyAlignment="1">
      <alignment vertical="center"/>
    </xf>
    <xf numFmtId="3" fontId="32" fillId="0" borderId="25" xfId="0" applyNumberFormat="1" applyFont="1" applyBorder="1" applyAlignment="1">
      <alignment horizontal="right" vertical="center"/>
    </xf>
    <xf numFmtId="3" fontId="30" fillId="5" borderId="32" xfId="0" applyNumberFormat="1" applyFont="1" applyFill="1" applyBorder="1" applyAlignment="1">
      <alignment horizontal="right" vertical="center"/>
    </xf>
    <xf numFmtId="3" fontId="30" fillId="5" borderId="25" xfId="0" applyNumberFormat="1" applyFont="1" applyFill="1" applyBorder="1" applyAlignment="1">
      <alignment horizontal="right" vertical="center"/>
    </xf>
    <xf numFmtId="3" fontId="30" fillId="5" borderId="31" xfId="0" applyNumberFormat="1" applyFont="1" applyFill="1" applyBorder="1" applyAlignment="1">
      <alignment horizontal="right" vertical="center"/>
    </xf>
    <xf numFmtId="3" fontId="30" fillId="5" borderId="49" xfId="0" applyNumberFormat="1" applyFont="1" applyFill="1" applyBorder="1" applyAlignment="1">
      <alignment horizontal="right" vertical="center"/>
    </xf>
    <xf numFmtId="3" fontId="30" fillId="5" borderId="44" xfId="0" applyNumberFormat="1" applyFont="1" applyFill="1" applyBorder="1" applyAlignment="1">
      <alignment horizontal="right" vertical="center"/>
    </xf>
    <xf numFmtId="3" fontId="30" fillId="5" borderId="50" xfId="0" applyNumberFormat="1" applyFont="1" applyFill="1" applyBorder="1" applyAlignment="1">
      <alignment horizontal="right" vertical="center"/>
    </xf>
    <xf numFmtId="0" fontId="23" fillId="0" borderId="52" xfId="0" applyFont="1" applyBorder="1" applyAlignment="1">
      <alignment horizontal="justify" vertical="center" wrapText="1"/>
    </xf>
    <xf numFmtId="3" fontId="23" fillId="0" borderId="42" xfId="0" applyNumberFormat="1" applyFont="1" applyBorder="1" applyAlignment="1" applyProtection="1">
      <alignment horizontal="right" vertical="center"/>
      <protection locked="0"/>
    </xf>
    <xf numFmtId="3" fontId="23" fillId="0" borderId="32" xfId="0" applyNumberFormat="1" applyFont="1" applyFill="1" applyBorder="1" applyAlignment="1">
      <alignment horizontal="right" vertical="center"/>
    </xf>
    <xf numFmtId="3" fontId="23" fillId="0" borderId="25" xfId="0" applyNumberFormat="1" applyFont="1" applyFill="1" applyBorder="1" applyAlignment="1">
      <alignment horizontal="right" vertical="center"/>
    </xf>
    <xf numFmtId="3" fontId="23" fillId="0" borderId="31" xfId="0" applyNumberFormat="1" applyFont="1" applyFill="1" applyBorder="1" applyAlignment="1">
      <alignment horizontal="right" vertical="center"/>
    </xf>
    <xf numFmtId="49" fontId="18" fillId="0" borderId="42" xfId="0" applyNumberFormat="1" applyFont="1" applyFill="1" applyBorder="1" applyAlignment="1">
      <alignment horizontal="center" vertical="center"/>
    </xf>
    <xf numFmtId="0" fontId="44" fillId="0" borderId="59" xfId="87" applyFont="1" applyBorder="1" applyAlignment="1">
      <alignment horizontal="left" vertical="center" wrapText="1"/>
      <protection/>
    </xf>
    <xf numFmtId="0" fontId="44" fillId="0" borderId="60" xfId="0" applyFont="1" applyBorder="1" applyAlignment="1">
      <alignment horizontal="left" vertical="center" wrapText="1"/>
    </xf>
    <xf numFmtId="0" fontId="44" fillId="0" borderId="49" xfId="87" applyFont="1" applyBorder="1" applyAlignment="1">
      <alignment horizontal="left" vertical="center" wrapText="1"/>
      <protection/>
    </xf>
    <xf numFmtId="49" fontId="18" fillId="0" borderId="32" xfId="0" applyNumberFormat="1" applyFont="1" applyFill="1" applyBorder="1" applyAlignment="1">
      <alignment horizontal="left" vertical="center"/>
    </xf>
    <xf numFmtId="0" fontId="44" fillId="0" borderId="32" xfId="0" applyFont="1" applyBorder="1" applyAlignment="1">
      <alignment horizontal="left" vertical="center" wrapText="1"/>
    </xf>
    <xf numFmtId="0" fontId="44" fillId="0" borderId="61" xfId="87" applyFont="1" applyBorder="1" applyAlignment="1">
      <alignment horizontal="left" vertical="center" wrapText="1"/>
      <protection/>
    </xf>
    <xf numFmtId="205" fontId="44" fillId="0" borderId="38" xfId="0" applyNumberFormat="1" applyFont="1" applyBorder="1" applyAlignment="1">
      <alignment horizontal="center" vertical="center" wrapText="1"/>
    </xf>
    <xf numFmtId="205" fontId="44" fillId="0" borderId="55" xfId="0" applyNumberFormat="1" applyFont="1" applyBorder="1" applyAlignment="1">
      <alignment horizontal="center" vertical="center" wrapText="1"/>
    </xf>
    <xf numFmtId="205" fontId="44" fillId="0" borderId="58" xfId="0" applyNumberFormat="1" applyFont="1" applyBorder="1" applyAlignment="1">
      <alignment horizontal="center" vertical="center" wrapText="1"/>
    </xf>
    <xf numFmtId="205" fontId="44" fillId="0" borderId="42" xfId="0" applyNumberFormat="1" applyFont="1" applyBorder="1" applyAlignment="1">
      <alignment horizontal="center" vertical="center" wrapText="1"/>
    </xf>
    <xf numFmtId="205" fontId="44" fillId="0" borderId="43" xfId="0" applyNumberFormat="1" applyFont="1" applyBorder="1" applyAlignment="1">
      <alignment horizontal="center" vertical="center" wrapText="1"/>
    </xf>
    <xf numFmtId="0" fontId="25" fillId="0" borderId="24" xfId="86" applyNumberFormat="1" applyFont="1" applyFill="1" applyBorder="1" applyAlignment="1" applyProtection="1">
      <alignment horizontal="left" vertical="center" wrapText="1"/>
      <protection/>
    </xf>
    <xf numFmtId="0" fontId="39" fillId="0" borderId="24" xfId="86" applyNumberFormat="1" applyFont="1" applyFill="1" applyBorder="1" applyAlignment="1" applyProtection="1">
      <alignment horizontal="left" vertical="center" wrapText="1"/>
      <protection/>
    </xf>
    <xf numFmtId="3" fontId="15" fillId="5" borderId="24" xfId="0" applyNumberFormat="1" applyFont="1" applyFill="1" applyBorder="1" applyAlignment="1">
      <alignment horizontal="right" vertical="center"/>
    </xf>
    <xf numFmtId="3" fontId="15" fillId="5" borderId="32" xfId="0" applyNumberFormat="1" applyFont="1" applyFill="1" applyBorder="1" applyAlignment="1">
      <alignment horizontal="right" vertical="center"/>
    </xf>
    <xf numFmtId="3" fontId="15" fillId="5" borderId="42" xfId="0" applyNumberFormat="1" applyFont="1" applyFill="1" applyBorder="1" applyAlignment="1">
      <alignment horizontal="right" vertical="center"/>
    </xf>
    <xf numFmtId="3" fontId="15" fillId="5" borderId="25" xfId="0" applyNumberFormat="1" applyFont="1" applyFill="1" applyBorder="1" applyAlignment="1">
      <alignment horizontal="right" vertical="center"/>
    </xf>
    <xf numFmtId="3" fontId="23" fillId="0" borderId="24" xfId="0" applyNumberFormat="1" applyFont="1" applyBorder="1" applyAlignment="1">
      <alignment vertical="center"/>
    </xf>
    <xf numFmtId="3" fontId="23" fillId="0" borderId="42" xfId="0" applyNumberFormat="1" applyFont="1" applyFill="1" applyBorder="1" applyAlignment="1">
      <alignment vertical="center"/>
    </xf>
    <xf numFmtId="3" fontId="15" fillId="5" borderId="31" xfId="0" applyNumberFormat="1" applyFont="1" applyFill="1" applyBorder="1" applyAlignment="1">
      <alignment horizontal="right" vertical="center"/>
    </xf>
    <xf numFmtId="3" fontId="23" fillId="0" borderId="24" xfId="0" applyNumberFormat="1" applyFont="1" applyBorder="1" applyAlignment="1">
      <alignment horizontal="right" vertical="center"/>
    </xf>
    <xf numFmtId="3" fontId="23" fillId="0" borderId="43" xfId="0" applyNumberFormat="1" applyFont="1" applyFill="1" applyBorder="1" applyAlignment="1">
      <alignment horizontal="right" vertical="center"/>
    </xf>
    <xf numFmtId="3" fontId="23" fillId="0" borderId="43" xfId="0" applyNumberFormat="1" applyFont="1" applyFill="1" applyBorder="1" applyAlignment="1" applyProtection="1">
      <alignment horizontal="right" vertical="center"/>
      <protection locked="0"/>
    </xf>
    <xf numFmtId="3" fontId="23" fillId="0" borderId="44" xfId="0" applyNumberFormat="1" applyFont="1" applyFill="1" applyBorder="1" applyAlignment="1" applyProtection="1">
      <alignment horizontal="right" vertical="center"/>
      <protection locked="0"/>
    </xf>
    <xf numFmtId="3" fontId="23" fillId="0" borderId="35" xfId="0" applyNumberFormat="1" applyFont="1" applyFill="1" applyBorder="1" applyAlignment="1">
      <alignment horizontal="right" vertical="center"/>
    </xf>
    <xf numFmtId="3" fontId="23" fillId="0" borderId="30" xfId="0" applyNumberFormat="1" applyFont="1" applyBorder="1" applyAlignment="1">
      <alignment horizontal="right" vertical="center"/>
    </xf>
    <xf numFmtId="3" fontId="23" fillId="0" borderId="49" xfId="0" applyNumberFormat="1" applyFont="1" applyBorder="1" applyAlignment="1">
      <alignment horizontal="right" vertical="center"/>
    </xf>
    <xf numFmtId="3" fontId="23" fillId="0" borderId="30" xfId="0" applyNumberFormat="1" applyFont="1" applyBorder="1" applyAlignment="1" applyProtection="1">
      <alignment horizontal="right" vertical="center"/>
      <protection locked="0"/>
    </xf>
    <xf numFmtId="3" fontId="30" fillId="5" borderId="24" xfId="0" applyNumberFormat="1" applyFont="1" applyFill="1" applyBorder="1" applyAlignment="1">
      <alignment horizontal="right" vertical="center"/>
    </xf>
    <xf numFmtId="3" fontId="30" fillId="5" borderId="42" xfId="0" applyNumberFormat="1" applyFont="1" applyFill="1" applyBorder="1" applyAlignment="1">
      <alignment horizontal="right" vertical="center"/>
    </xf>
    <xf numFmtId="3" fontId="23" fillId="0" borderId="24" xfId="0" applyNumberFormat="1" applyFont="1" applyBorder="1" applyAlignment="1" applyProtection="1">
      <alignment horizontal="right" vertical="center"/>
      <protection locked="0"/>
    </xf>
    <xf numFmtId="3" fontId="33" fillId="0" borderId="42" xfId="0" applyNumberFormat="1" applyFont="1" applyFill="1" applyBorder="1" applyAlignment="1" applyProtection="1">
      <alignment horizontal="right" vertical="center"/>
      <protection locked="0"/>
    </xf>
    <xf numFmtId="3" fontId="33" fillId="0" borderId="25" xfId="0" applyNumberFormat="1" applyFont="1" applyFill="1" applyBorder="1" applyAlignment="1" applyProtection="1">
      <alignment horizontal="right" vertical="center"/>
      <protection locked="0"/>
    </xf>
    <xf numFmtId="3" fontId="30" fillId="5" borderId="34" xfId="0" applyNumberFormat="1" applyFont="1" applyFill="1" applyBorder="1" applyAlignment="1">
      <alignment horizontal="right" vertical="center"/>
    </xf>
    <xf numFmtId="3" fontId="23" fillId="0" borderId="44" xfId="0" applyNumberFormat="1" applyFont="1" applyFill="1" applyBorder="1" applyAlignment="1">
      <alignment horizontal="right" vertical="center"/>
    </xf>
    <xf numFmtId="3" fontId="58" fillId="0" borderId="34" xfId="0" applyNumberFormat="1" applyFont="1" applyFill="1" applyBorder="1" applyAlignment="1">
      <alignment vertical="center"/>
    </xf>
    <xf numFmtId="3" fontId="30" fillId="5" borderId="30" xfId="0" applyNumberFormat="1" applyFont="1" applyFill="1" applyBorder="1" applyAlignment="1">
      <alignment horizontal="right" vertical="center"/>
    </xf>
    <xf numFmtId="3" fontId="32" fillId="0" borderId="24" xfId="0" applyNumberFormat="1" applyFont="1" applyBorder="1" applyAlignment="1">
      <alignment vertical="center"/>
    </xf>
    <xf numFmtId="3" fontId="10" fillId="5" borderId="42" xfId="0" applyNumberFormat="1" applyFont="1" applyFill="1" applyBorder="1" applyAlignment="1">
      <alignment vertical="center"/>
    </xf>
    <xf numFmtId="3" fontId="33" fillId="0" borderId="24" xfId="0" applyNumberFormat="1" applyFont="1" applyBorder="1" applyAlignment="1" applyProtection="1">
      <alignment horizontal="right" vertical="center"/>
      <protection locked="0"/>
    </xf>
    <xf numFmtId="3" fontId="33" fillId="0" borderId="32" xfId="0" applyNumberFormat="1" applyFont="1" applyBorder="1" applyAlignment="1" applyProtection="1">
      <alignment horizontal="right" vertical="center"/>
      <protection locked="0"/>
    </xf>
    <xf numFmtId="3" fontId="33" fillId="0" borderId="43" xfId="0" applyNumberFormat="1" applyFont="1" applyFill="1" applyBorder="1" applyAlignment="1">
      <alignment horizontal="right" vertical="center"/>
    </xf>
    <xf numFmtId="3" fontId="33" fillId="0" borderId="25" xfId="0" applyNumberFormat="1" applyFont="1" applyBorder="1" applyAlignment="1" applyProtection="1">
      <alignment horizontal="right" vertical="center"/>
      <protection locked="0"/>
    </xf>
    <xf numFmtId="3" fontId="33" fillId="0" borderId="34" xfId="0" applyNumberFormat="1" applyFont="1" applyFill="1" applyBorder="1" applyAlignment="1">
      <alignment horizontal="right" vertical="center"/>
    </xf>
    <xf numFmtId="3" fontId="33" fillId="0" borderId="30" xfId="0" applyNumberFormat="1" applyFont="1" applyBorder="1" applyAlignment="1" applyProtection="1">
      <alignment horizontal="right" vertical="center"/>
      <protection locked="0"/>
    </xf>
    <xf numFmtId="3" fontId="33" fillId="0" borderId="44" xfId="0" applyNumberFormat="1" applyFont="1" applyBorder="1" applyAlignment="1" applyProtection="1">
      <alignment horizontal="right" vertical="center"/>
      <protection locked="0"/>
    </xf>
    <xf numFmtId="3" fontId="33" fillId="0" borderId="42" xfId="0" applyNumberFormat="1" applyFont="1" applyFill="1" applyBorder="1" applyAlignment="1" applyProtection="1">
      <alignment horizontal="right" vertical="center"/>
      <protection locked="0"/>
    </xf>
    <xf numFmtId="3" fontId="33" fillId="0" borderId="25" xfId="0" applyNumberFormat="1" applyFont="1" applyFill="1" applyBorder="1" applyAlignment="1" applyProtection="1">
      <alignment horizontal="right" vertical="center"/>
      <protection locked="0"/>
    </xf>
    <xf numFmtId="3" fontId="23" fillId="0" borderId="30" xfId="0" applyNumberFormat="1" applyFont="1" applyFill="1" applyBorder="1" applyAlignment="1">
      <alignment horizontal="right" vertical="center"/>
    </xf>
    <xf numFmtId="3" fontId="23" fillId="0" borderId="44" xfId="0" applyNumberFormat="1" applyFont="1" applyFill="1" applyBorder="1" applyAlignment="1">
      <alignment horizontal="right" vertical="center"/>
    </xf>
    <xf numFmtId="3" fontId="15" fillId="0" borderId="32" xfId="0" applyNumberFormat="1" applyFont="1" applyBorder="1" applyAlignment="1" applyProtection="1">
      <alignment horizontal="right" vertical="center"/>
      <protection locked="0"/>
    </xf>
    <xf numFmtId="3" fontId="15" fillId="0" borderId="24" xfId="0" applyNumberFormat="1" applyFont="1" applyBorder="1" applyAlignment="1" applyProtection="1">
      <alignment horizontal="right" vertical="center"/>
      <protection locked="0"/>
    </xf>
    <xf numFmtId="3" fontId="23" fillId="0" borderId="42" xfId="0" applyNumberFormat="1" applyFont="1" applyFill="1" applyBorder="1" applyAlignment="1">
      <alignment vertical="center"/>
    </xf>
    <xf numFmtId="3" fontId="23" fillId="0" borderId="42" xfId="0" applyNumberFormat="1" applyFont="1" applyFill="1" applyBorder="1" applyAlignment="1">
      <alignment horizontal="right" vertical="center"/>
    </xf>
    <xf numFmtId="3" fontId="30" fillId="0" borderId="24" xfId="0" applyNumberFormat="1" applyFont="1" applyFill="1" applyBorder="1" applyAlignment="1">
      <alignment horizontal="right" vertical="center"/>
    </xf>
    <xf numFmtId="3" fontId="30" fillId="0" borderId="32" xfId="0" applyNumberFormat="1" applyFont="1" applyFill="1" applyBorder="1" applyAlignment="1">
      <alignment horizontal="right" vertical="center"/>
    </xf>
    <xf numFmtId="3" fontId="30" fillId="0" borderId="42" xfId="0" applyNumberFormat="1" applyFont="1" applyFill="1" applyBorder="1" applyAlignment="1">
      <alignment horizontal="right" vertical="center"/>
    </xf>
    <xf numFmtId="3" fontId="30" fillId="0" borderId="2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Continuous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62" fillId="0" borderId="13" xfId="0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wrapText="1"/>
    </xf>
    <xf numFmtId="3" fontId="46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wrapText="1"/>
    </xf>
    <xf numFmtId="3" fontId="10" fillId="0" borderId="13" xfId="0" applyNumberFormat="1" applyFont="1" applyFill="1" applyBorder="1" applyAlignment="1">
      <alignment horizontal="right" vertical="center"/>
    </xf>
    <xf numFmtId="0" fontId="13" fillId="0" borderId="13" xfId="0" applyNumberFormat="1" applyFont="1" applyFill="1" applyBorder="1" applyAlignment="1">
      <alignment horizontal="justify" wrapText="1" readingOrder="1"/>
    </xf>
    <xf numFmtId="0" fontId="13" fillId="0" borderId="13" xfId="0" applyNumberFormat="1" applyFont="1" applyFill="1" applyBorder="1" applyAlignment="1">
      <alignment horizontal="justify" wrapText="1"/>
    </xf>
    <xf numFmtId="0" fontId="1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4" fillId="0" borderId="32" xfId="87" applyFont="1" applyBorder="1" applyAlignment="1">
      <alignment horizontal="left" vertical="center" wrapText="1"/>
      <protection/>
    </xf>
    <xf numFmtId="49" fontId="23" fillId="0" borderId="13" xfId="0" applyNumberFormat="1" applyFont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33" fillId="0" borderId="46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10" fillId="5" borderId="24" xfId="0" applyNumberFormat="1" applyFont="1" applyFill="1" applyBorder="1" applyAlignment="1">
      <alignment vertical="center"/>
    </xf>
    <xf numFmtId="49" fontId="23" fillId="0" borderId="46" xfId="0" applyNumberFormat="1" applyFont="1" applyBorder="1" applyAlignment="1">
      <alignment horizontal="left" vertical="center" wrapText="1"/>
    </xf>
    <xf numFmtId="3" fontId="32" fillId="0" borderId="30" xfId="0" applyNumberFormat="1" applyFont="1" applyBorder="1" applyAlignment="1">
      <alignment horizontal="right" wrapText="1"/>
    </xf>
    <xf numFmtId="3" fontId="32" fillId="0" borderId="49" xfId="0" applyNumberFormat="1" applyFont="1" applyBorder="1" applyAlignment="1">
      <alignment horizontal="right" wrapText="1"/>
    </xf>
    <xf numFmtId="3" fontId="32" fillId="0" borderId="43" xfId="0" applyNumberFormat="1" applyFont="1" applyBorder="1" applyAlignment="1">
      <alignment horizontal="right" vertical="top" wrapText="1"/>
    </xf>
    <xf numFmtId="3" fontId="32" fillId="0" borderId="30" xfId="0" applyNumberFormat="1" applyFont="1" applyBorder="1" applyAlignment="1">
      <alignment horizontal="right" vertical="center" wrapText="1"/>
    </xf>
    <xf numFmtId="3" fontId="35" fillId="0" borderId="30" xfId="0" applyNumberFormat="1" applyFont="1" applyBorder="1" applyAlignment="1">
      <alignment horizontal="center" vertical="center" wrapText="1"/>
    </xf>
    <xf numFmtId="3" fontId="32" fillId="0" borderId="44" xfId="0" applyNumberFormat="1" applyFont="1" applyBorder="1" applyAlignment="1">
      <alignment horizontal="right" vertical="center" wrapText="1"/>
    </xf>
    <xf numFmtId="3" fontId="32" fillId="0" borderId="43" xfId="0" applyNumberFormat="1" applyFont="1" applyBorder="1" applyAlignment="1">
      <alignment horizontal="right" vertical="center" wrapText="1"/>
    </xf>
    <xf numFmtId="49" fontId="27" fillId="5" borderId="57" xfId="0" applyNumberFormat="1" applyFont="1" applyFill="1" applyBorder="1" applyAlignment="1">
      <alignment horizontal="center" vertical="center" wrapText="1"/>
    </xf>
    <xf numFmtId="3" fontId="35" fillId="5" borderId="59" xfId="0" applyNumberFormat="1" applyFont="1" applyFill="1" applyBorder="1" applyAlignment="1">
      <alignment horizontal="right" wrapText="1"/>
    </xf>
    <xf numFmtId="3" fontId="35" fillId="5" borderId="62" xfId="0" applyNumberFormat="1" applyFont="1" applyFill="1" applyBorder="1" applyAlignment="1">
      <alignment horizontal="right" wrapText="1"/>
    </xf>
    <xf numFmtId="3" fontId="32" fillId="0" borderId="50" xfId="0" applyNumberFormat="1" applyFont="1" applyBorder="1" applyAlignment="1">
      <alignment horizontal="right" wrapText="1"/>
    </xf>
    <xf numFmtId="3" fontId="15" fillId="0" borderId="31" xfId="0" applyNumberFormat="1" applyFont="1" applyBorder="1" applyAlignment="1" applyProtection="1">
      <alignment horizontal="right" vertical="center"/>
      <protection locked="0"/>
    </xf>
    <xf numFmtId="0" fontId="23" fillId="0" borderId="13" xfId="0" applyNumberFormat="1" applyFont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49" fontId="33" fillId="0" borderId="13" xfId="0" applyNumberFormat="1" applyFont="1" applyFill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180" fontId="12" fillId="5" borderId="0" xfId="0" applyNumberFormat="1" applyFont="1" applyFill="1" applyAlignment="1">
      <alignment shrinkToFit="1"/>
    </xf>
    <xf numFmtId="49" fontId="33" fillId="0" borderId="46" xfId="0" applyNumberFormat="1" applyFont="1" applyFill="1" applyBorder="1" applyAlignment="1">
      <alignment horizontal="center" vertical="center"/>
    </xf>
    <xf numFmtId="3" fontId="56" fillId="5" borderId="0" xfId="0" applyNumberFormat="1" applyFont="1" applyFill="1" applyAlignment="1">
      <alignment/>
    </xf>
    <xf numFmtId="205" fontId="44" fillId="0" borderId="42" xfId="0" applyNumberFormat="1" applyFont="1" applyFill="1" applyBorder="1" applyAlignment="1">
      <alignment horizontal="center" vertical="center" wrapText="1"/>
    </xf>
    <xf numFmtId="205" fontId="44" fillId="0" borderId="24" xfId="0" applyNumberFormat="1" applyFont="1" applyFill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55" xfId="87" applyFont="1" applyBorder="1" applyAlignment="1">
      <alignment horizontal="center" vertical="center" wrapText="1"/>
      <protection/>
    </xf>
    <xf numFmtId="0" fontId="44" fillId="0" borderId="60" xfId="87" applyFont="1" applyBorder="1" applyAlignment="1">
      <alignment horizontal="left" vertical="center" wrapText="1"/>
      <protection/>
    </xf>
    <xf numFmtId="49" fontId="18" fillId="0" borderId="55" xfId="0" applyNumberFormat="1" applyFont="1" applyFill="1" applyBorder="1" applyAlignment="1">
      <alignment horizontal="center" vertical="center"/>
    </xf>
    <xf numFmtId="49" fontId="18" fillId="0" borderId="56" xfId="0" applyNumberFormat="1" applyFont="1" applyFill="1" applyBorder="1" applyAlignment="1">
      <alignment horizontal="center" vertical="center"/>
    </xf>
    <xf numFmtId="49" fontId="23" fillId="5" borderId="12" xfId="0" applyNumberFormat="1" applyFont="1" applyFill="1" applyBorder="1" applyAlignment="1">
      <alignment horizontal="center" vertical="center"/>
    </xf>
    <xf numFmtId="3" fontId="33" fillId="0" borderId="42" xfId="0" applyNumberFormat="1" applyFont="1" applyFill="1" applyBorder="1" applyAlignment="1">
      <alignment horizontal="right" vertical="center"/>
    </xf>
    <xf numFmtId="0" fontId="40" fillId="0" borderId="24" xfId="86" applyNumberFormat="1" applyFont="1" applyFill="1" applyBorder="1" applyAlignment="1" applyProtection="1">
      <alignment vertical="center"/>
      <protection/>
    </xf>
    <xf numFmtId="0" fontId="40" fillId="0" borderId="24" xfId="86" applyNumberFormat="1" applyFont="1" applyFill="1" applyBorder="1" applyAlignment="1" applyProtection="1">
      <alignment vertical="center" wrapText="1"/>
      <protection/>
    </xf>
    <xf numFmtId="0" fontId="25" fillId="0" borderId="24" xfId="86" applyNumberFormat="1" applyFont="1" applyFill="1" applyBorder="1" applyAlignment="1" applyProtection="1">
      <alignment horizontal="left" vertical="center"/>
      <protection/>
    </xf>
    <xf numFmtId="3" fontId="30" fillId="5" borderId="12" xfId="0" applyNumberFormat="1" applyFont="1" applyFill="1" applyBorder="1" applyAlignment="1">
      <alignment horizontal="right" vertical="center"/>
    </xf>
    <xf numFmtId="3" fontId="15" fillId="5" borderId="16" xfId="0" applyNumberFormat="1" applyFont="1" applyFill="1" applyBorder="1" applyAlignment="1">
      <alignment horizontal="right" vertical="center"/>
    </xf>
    <xf numFmtId="3" fontId="15" fillId="5" borderId="15" xfId="0" applyNumberFormat="1" applyFont="1" applyFill="1" applyBorder="1" applyAlignment="1">
      <alignment horizontal="right" vertical="center"/>
    </xf>
    <xf numFmtId="3" fontId="32" fillId="0" borderId="49" xfId="0" applyNumberFormat="1" applyFont="1" applyBorder="1" applyAlignment="1">
      <alignment horizontal="right" vertical="center" wrapText="1"/>
    </xf>
    <xf numFmtId="3" fontId="23" fillId="0" borderId="32" xfId="0" applyNumberFormat="1" applyFont="1" applyFill="1" applyBorder="1" applyAlignment="1">
      <alignment vertical="center"/>
    </xf>
    <xf numFmtId="3" fontId="10" fillId="5" borderId="32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 applyProtection="1">
      <alignment horizontal="right"/>
      <protection locked="0"/>
    </xf>
    <xf numFmtId="3" fontId="23" fillId="0" borderId="42" xfId="0" applyNumberFormat="1" applyFont="1" applyBorder="1" applyAlignment="1">
      <alignment horizontal="right"/>
    </xf>
    <xf numFmtId="3" fontId="23" fillId="0" borderId="42" xfId="0" applyNumberFormat="1" applyFont="1" applyBorder="1" applyAlignment="1">
      <alignment horizontal="right" vertical="center"/>
    </xf>
    <xf numFmtId="3" fontId="23" fillId="0" borderId="42" xfId="0" applyNumberFormat="1" applyFont="1" applyBorder="1" applyAlignment="1" applyProtection="1">
      <alignment horizontal="right" vertical="center"/>
      <protection locked="0"/>
    </xf>
    <xf numFmtId="3" fontId="23" fillId="0" borderId="43" xfId="0" applyNumberFormat="1" applyFont="1" applyBorder="1" applyAlignment="1" applyProtection="1">
      <alignment horizontal="right" vertical="center"/>
      <protection locked="0"/>
    </xf>
    <xf numFmtId="3" fontId="30" fillId="5" borderId="43" xfId="0" applyNumberFormat="1" applyFont="1" applyFill="1" applyBorder="1" applyAlignment="1">
      <alignment horizontal="right" vertical="center"/>
    </xf>
    <xf numFmtId="3" fontId="32" fillId="0" borderId="42" xfId="0" applyNumberFormat="1" applyFont="1" applyBorder="1" applyAlignment="1">
      <alignment horizontal="right" vertical="center"/>
    </xf>
    <xf numFmtId="3" fontId="10" fillId="5" borderId="42" xfId="0" applyNumberFormat="1" applyFont="1" applyFill="1" applyBorder="1" applyAlignment="1">
      <alignment horizontal="right" vertical="center"/>
    </xf>
    <xf numFmtId="3" fontId="10" fillId="5" borderId="25" xfId="0" applyNumberFormat="1" applyFont="1" applyFill="1" applyBorder="1" applyAlignment="1">
      <alignment horizontal="right" vertical="center"/>
    </xf>
    <xf numFmtId="3" fontId="33" fillId="0" borderId="42" xfId="0" applyNumberFormat="1" applyFont="1" applyBorder="1" applyAlignment="1" applyProtection="1">
      <alignment horizontal="right" vertical="center"/>
      <protection locked="0"/>
    </xf>
    <xf numFmtId="3" fontId="23" fillId="0" borderId="43" xfId="0" applyNumberFormat="1" applyFont="1" applyFill="1" applyBorder="1" applyAlignment="1">
      <alignment horizontal="right" vertical="center"/>
    </xf>
    <xf numFmtId="3" fontId="35" fillId="5" borderId="57" xfId="0" applyNumberFormat="1" applyFont="1" applyFill="1" applyBorder="1" applyAlignment="1">
      <alignment horizontal="right" wrapText="1"/>
    </xf>
    <xf numFmtId="3" fontId="32" fillId="0" borderId="46" xfId="0" applyNumberFormat="1" applyFont="1" applyBorder="1" applyAlignment="1">
      <alignment horizontal="right" vertical="center" wrapText="1"/>
    </xf>
    <xf numFmtId="3" fontId="30" fillId="5" borderId="13" xfId="0" applyNumberFormat="1" applyFont="1" applyFill="1" applyBorder="1" applyAlignment="1">
      <alignment horizontal="right"/>
    </xf>
    <xf numFmtId="3" fontId="23" fillId="0" borderId="13" xfId="0" applyNumberFormat="1" applyFont="1" applyBorder="1" applyAlignment="1">
      <alignment horizontal="right"/>
    </xf>
    <xf numFmtId="3" fontId="15" fillId="5" borderId="13" xfId="0" applyNumberFormat="1" applyFont="1" applyFill="1" applyBorder="1" applyAlignment="1">
      <alignment horizontal="right" vertical="center"/>
    </xf>
    <xf numFmtId="3" fontId="23" fillId="0" borderId="13" xfId="0" applyNumberFormat="1" applyFont="1" applyBorder="1" applyAlignment="1">
      <alignment horizontal="right" vertical="center"/>
    </xf>
    <xf numFmtId="3" fontId="23" fillId="0" borderId="13" xfId="0" applyNumberFormat="1" applyFont="1" applyFill="1" applyBorder="1" applyAlignment="1">
      <alignment horizontal="right" vertical="center"/>
    </xf>
    <xf numFmtId="3" fontId="23" fillId="0" borderId="13" xfId="0" applyNumberFormat="1" applyFont="1" applyBorder="1" applyAlignment="1" applyProtection="1">
      <alignment horizontal="right" vertical="center"/>
      <protection locked="0"/>
    </xf>
    <xf numFmtId="3" fontId="23" fillId="0" borderId="46" xfId="0" applyNumberFormat="1" applyFont="1" applyBorder="1" applyAlignment="1" applyProtection="1">
      <alignment horizontal="right" vertical="center"/>
      <protection locked="0"/>
    </xf>
    <xf numFmtId="3" fontId="30" fillId="5" borderId="13" xfId="0" applyNumberFormat="1" applyFont="1" applyFill="1" applyBorder="1" applyAlignment="1">
      <alignment horizontal="right" vertical="center"/>
    </xf>
    <xf numFmtId="3" fontId="23" fillId="0" borderId="13" xfId="0" applyNumberFormat="1" applyFont="1" applyBorder="1" applyAlignment="1" applyProtection="1">
      <alignment horizontal="right" vertical="center"/>
      <protection locked="0"/>
    </xf>
    <xf numFmtId="3" fontId="30" fillId="5" borderId="46" xfId="0" applyNumberFormat="1" applyFont="1" applyFill="1" applyBorder="1" applyAlignment="1">
      <alignment horizontal="right" vertical="center"/>
    </xf>
    <xf numFmtId="3" fontId="23" fillId="0" borderId="13" xfId="0" applyNumberFormat="1" applyFont="1" applyBorder="1" applyAlignment="1" applyProtection="1">
      <alignment horizontal="right"/>
      <protection locked="0"/>
    </xf>
    <xf numFmtId="3" fontId="32" fillId="0" borderId="13" xfId="0" applyNumberFormat="1" applyFont="1" applyBorder="1" applyAlignment="1">
      <alignment horizontal="right" vertical="center"/>
    </xf>
    <xf numFmtId="3" fontId="10" fillId="5" borderId="13" xfId="0" applyNumberFormat="1" applyFont="1" applyFill="1" applyBorder="1" applyAlignment="1">
      <alignment horizontal="right" vertical="center"/>
    </xf>
    <xf numFmtId="3" fontId="33" fillId="0" borderId="13" xfId="0" applyNumberFormat="1" applyFont="1" applyBorder="1" applyAlignment="1" applyProtection="1">
      <alignment horizontal="right" vertical="center"/>
      <protection locked="0"/>
    </xf>
    <xf numFmtId="3" fontId="23" fillId="0" borderId="46" xfId="0" applyNumberFormat="1" applyFont="1" applyFill="1" applyBorder="1" applyAlignment="1">
      <alignment horizontal="right" vertical="center"/>
    </xf>
    <xf numFmtId="3" fontId="15" fillId="5" borderId="12" xfId="0" applyNumberFormat="1" applyFont="1" applyFill="1" applyBorder="1" applyAlignment="1">
      <alignment horizontal="right" vertical="center"/>
    </xf>
    <xf numFmtId="0" fontId="48" fillId="5" borderId="0" xfId="0" applyFill="1" applyAlignment="1">
      <alignment/>
    </xf>
    <xf numFmtId="3" fontId="48" fillId="5" borderId="0" xfId="0" applyNumberFormat="1" applyFill="1" applyAlignment="1" applyProtection="1">
      <alignment/>
      <protection locked="0"/>
    </xf>
    <xf numFmtId="0" fontId="48" fillId="5" borderId="0" xfId="0" applyFill="1" applyAlignment="1" applyProtection="1">
      <alignment/>
      <protection locked="0"/>
    </xf>
    <xf numFmtId="49" fontId="23" fillId="0" borderId="46" xfId="0" applyNumberFormat="1" applyFont="1" applyBorder="1" applyAlignment="1">
      <alignment horizontal="left" wrapText="1"/>
    </xf>
    <xf numFmtId="3" fontId="35" fillId="5" borderId="17" xfId="0" applyNumberFormat="1" applyFont="1" applyFill="1" applyBorder="1" applyAlignment="1">
      <alignment horizontal="right" vertical="center" wrapText="1"/>
    </xf>
    <xf numFmtId="49" fontId="23" fillId="0" borderId="48" xfId="0" applyNumberFormat="1" applyFont="1" applyBorder="1" applyAlignment="1">
      <alignment vertical="center" wrapText="1"/>
    </xf>
    <xf numFmtId="3" fontId="32" fillId="0" borderId="41" xfId="0" applyNumberFormat="1" applyFont="1" applyBorder="1" applyAlignment="1">
      <alignment horizontal="right" vertical="center"/>
    </xf>
    <xf numFmtId="0" fontId="27" fillId="5" borderId="12" xfId="0" applyFont="1" applyFill="1" applyBorder="1" applyAlignment="1">
      <alignment horizontal="center" vertical="top" wrapText="1"/>
    </xf>
    <xf numFmtId="3" fontId="15" fillId="5" borderId="17" xfId="0" applyNumberFormat="1" applyFont="1" applyFill="1" applyBorder="1" applyAlignment="1">
      <alignment horizontal="right"/>
    </xf>
    <xf numFmtId="49" fontId="33" fillId="0" borderId="13" xfId="0" applyNumberFormat="1" applyFont="1" applyBorder="1" applyAlignment="1">
      <alignment horizontal="left" vertical="center" wrapText="1"/>
    </xf>
    <xf numFmtId="3" fontId="58" fillId="0" borderId="31" xfId="0" applyNumberFormat="1" applyFont="1" applyBorder="1" applyAlignment="1">
      <alignment horizontal="right"/>
    </xf>
    <xf numFmtId="3" fontId="59" fillId="0" borderId="24" xfId="0" applyNumberFormat="1" applyFont="1" applyBorder="1" applyAlignment="1">
      <alignment horizontal="right"/>
    </xf>
    <xf numFmtId="3" fontId="59" fillId="0" borderId="32" xfId="0" applyNumberFormat="1" applyFont="1" applyBorder="1" applyAlignment="1">
      <alignment horizontal="right"/>
    </xf>
    <xf numFmtId="3" fontId="58" fillId="0" borderId="42" xfId="0" applyNumberFormat="1" applyFont="1" applyBorder="1" applyAlignment="1">
      <alignment horizontal="right" vertical="top" wrapText="1"/>
    </xf>
    <xf numFmtId="3" fontId="58" fillId="0" borderId="24" xfId="0" applyNumberFormat="1" applyFont="1" applyBorder="1" applyAlignment="1">
      <alignment horizontal="right" vertical="top" wrapText="1"/>
    </xf>
    <xf numFmtId="3" fontId="58" fillId="0" borderId="24" xfId="0" applyNumberFormat="1" applyFont="1" applyBorder="1" applyAlignment="1">
      <alignment horizontal="justify" vertical="top" wrapText="1"/>
    </xf>
    <xf numFmtId="3" fontId="58" fillId="0" borderId="32" xfId="0" applyNumberFormat="1" applyFont="1" applyBorder="1" applyAlignment="1">
      <alignment horizontal="justify" vertical="top" wrapText="1"/>
    </xf>
    <xf numFmtId="3" fontId="58" fillId="0" borderId="42" xfId="0" applyNumberFormat="1" applyFont="1" applyBorder="1" applyAlignment="1">
      <alignment horizontal="justify" vertical="top" wrapText="1"/>
    </xf>
    <xf numFmtId="3" fontId="58" fillId="0" borderId="25" xfId="0" applyNumberFormat="1" applyFont="1" applyBorder="1" applyAlignment="1">
      <alignment horizontal="justify" vertical="top" wrapText="1"/>
    </xf>
    <xf numFmtId="3" fontId="58" fillId="0" borderId="13" xfId="0" applyNumberFormat="1" applyFont="1" applyBorder="1" applyAlignment="1">
      <alignment horizontal="right" vertical="top" wrapText="1"/>
    </xf>
    <xf numFmtId="180" fontId="64" fillId="5" borderId="0" xfId="0" applyNumberFormat="1" applyFont="1" applyFill="1" applyAlignment="1">
      <alignment shrinkToFit="1"/>
    </xf>
    <xf numFmtId="3" fontId="58" fillId="0" borderId="42" xfId="0" applyNumberFormat="1" applyFont="1" applyBorder="1" applyAlignment="1">
      <alignment vertical="top" wrapText="1"/>
    </xf>
    <xf numFmtId="3" fontId="58" fillId="0" borderId="24" xfId="0" applyNumberFormat="1" applyFont="1" applyBorder="1" applyAlignment="1">
      <alignment vertical="top" wrapText="1"/>
    </xf>
    <xf numFmtId="3" fontId="58" fillId="0" borderId="32" xfId="0" applyNumberFormat="1" applyFont="1" applyBorder="1" applyAlignment="1">
      <alignment vertical="top" wrapText="1"/>
    </xf>
    <xf numFmtId="3" fontId="58" fillId="0" borderId="40" xfId="0" applyNumberFormat="1" applyFont="1" applyBorder="1" applyAlignment="1">
      <alignment vertical="top" wrapText="1"/>
    </xf>
    <xf numFmtId="3" fontId="58" fillId="0" borderId="41" xfId="0" applyNumberFormat="1" applyFont="1" applyBorder="1" applyAlignment="1">
      <alignment vertical="top" wrapText="1"/>
    </xf>
    <xf numFmtId="49" fontId="33" fillId="0" borderId="13" xfId="0" applyNumberFormat="1" applyFont="1" applyFill="1" applyBorder="1" applyAlignment="1">
      <alignment horizontal="center" vertical="center"/>
    </xf>
    <xf numFmtId="3" fontId="33" fillId="0" borderId="31" xfId="0" applyNumberFormat="1" applyFont="1" applyBorder="1" applyAlignment="1">
      <alignment horizontal="right" vertical="center"/>
    </xf>
    <xf numFmtId="3" fontId="33" fillId="0" borderId="24" xfId="0" applyNumberFormat="1" applyFont="1" applyBorder="1" applyAlignment="1">
      <alignment horizontal="right" vertical="center"/>
    </xf>
    <xf numFmtId="3" fontId="33" fillId="0" borderId="32" xfId="0" applyNumberFormat="1" applyFont="1" applyBorder="1" applyAlignment="1">
      <alignment horizontal="right" vertical="center"/>
    </xf>
    <xf numFmtId="0" fontId="55" fillId="0" borderId="0" xfId="0" applyFont="1" applyFill="1" applyAlignment="1">
      <alignment/>
    </xf>
    <xf numFmtId="0" fontId="54" fillId="5" borderId="0" xfId="0" applyFont="1" applyFill="1" applyAlignment="1" applyProtection="1">
      <alignment/>
      <protection locked="0"/>
    </xf>
    <xf numFmtId="0" fontId="54" fillId="5" borderId="0" xfId="0" applyFont="1" applyFill="1" applyAlignment="1">
      <alignment/>
    </xf>
    <xf numFmtId="3" fontId="30" fillId="5" borderId="63" xfId="0" applyNumberFormat="1" applyFont="1" applyFill="1" applyBorder="1" applyAlignment="1">
      <alignment horizontal="right" vertical="center"/>
    </xf>
    <xf numFmtId="3" fontId="33" fillId="0" borderId="31" xfId="0" applyNumberFormat="1" applyFont="1" applyBorder="1" applyAlignment="1">
      <alignment horizontal="right"/>
    </xf>
    <xf numFmtId="3" fontId="33" fillId="0" borderId="24" xfId="0" applyNumberFormat="1" applyFont="1" applyBorder="1" applyAlignment="1">
      <alignment horizontal="right"/>
    </xf>
    <xf numFmtId="3" fontId="33" fillId="0" borderId="32" xfId="0" applyNumberFormat="1" applyFont="1" applyBorder="1" applyAlignment="1">
      <alignment horizontal="right"/>
    </xf>
    <xf numFmtId="3" fontId="33" fillId="0" borderId="42" xfId="0" applyNumberFormat="1" applyFont="1" applyBorder="1" applyAlignment="1">
      <alignment horizontal="right"/>
    </xf>
    <xf numFmtId="3" fontId="33" fillId="0" borderId="25" xfId="0" applyNumberFormat="1" applyFont="1" applyBorder="1" applyAlignment="1">
      <alignment horizontal="right"/>
    </xf>
    <xf numFmtId="3" fontId="33" fillId="0" borderId="13" xfId="0" applyNumberFormat="1" applyFont="1" applyBorder="1" applyAlignment="1">
      <alignment horizontal="right"/>
    </xf>
    <xf numFmtId="0" fontId="58" fillId="0" borderId="13" xfId="0" applyFont="1" applyBorder="1" applyAlignment="1">
      <alignment vertical="center" wrapText="1"/>
    </xf>
    <xf numFmtId="3" fontId="23" fillId="0" borderId="25" xfId="0" applyNumberFormat="1" applyFont="1" applyFill="1" applyBorder="1" applyAlignment="1">
      <alignment horizontal="right"/>
    </xf>
    <xf numFmtId="3" fontId="23" fillId="0" borderId="25" xfId="0" applyNumberFormat="1" applyFont="1" applyBorder="1" applyAlignment="1">
      <alignment horizontal="right" vertical="center"/>
    </xf>
    <xf numFmtId="3" fontId="35" fillId="5" borderId="12" xfId="0" applyNumberFormat="1" applyFont="1" applyFill="1" applyBorder="1" applyAlignment="1">
      <alignment horizontal="right" vertical="center" wrapText="1"/>
    </xf>
    <xf numFmtId="3" fontId="32" fillId="0" borderId="46" xfId="0" applyNumberFormat="1" applyFont="1" applyBorder="1" applyAlignment="1">
      <alignment horizontal="right"/>
    </xf>
    <xf numFmtId="3" fontId="23" fillId="0" borderId="48" xfId="0" applyNumberFormat="1" applyFont="1" applyBorder="1" applyAlignment="1">
      <alignment horizontal="right" vertical="center"/>
    </xf>
    <xf numFmtId="3" fontId="23" fillId="0" borderId="52" xfId="0" applyNumberFormat="1" applyFont="1" applyFill="1" applyBorder="1" applyAlignment="1">
      <alignment horizontal="right" vertical="center"/>
    </xf>
    <xf numFmtId="3" fontId="23" fillId="0" borderId="13" xfId="0" applyNumberFormat="1" applyFont="1" applyBorder="1" applyAlignment="1">
      <alignment horizontal="right" vertical="center"/>
    </xf>
    <xf numFmtId="3" fontId="32" fillId="0" borderId="44" xfId="0" applyNumberFormat="1" applyFont="1" applyBorder="1" applyAlignment="1">
      <alignment horizontal="right"/>
    </xf>
    <xf numFmtId="49" fontId="27" fillId="5" borderId="14" xfId="0" applyNumberFormat="1" applyFont="1" applyFill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/>
    </xf>
    <xf numFmtId="49" fontId="27" fillId="5" borderId="14" xfId="0" applyNumberFormat="1" applyFont="1" applyFill="1" applyBorder="1" applyAlignment="1">
      <alignment horizontal="center" vertical="center"/>
    </xf>
    <xf numFmtId="49" fontId="23" fillId="0" borderId="33" xfId="0" applyNumberFormat="1" applyFont="1" applyFill="1" applyBorder="1" applyAlignment="1">
      <alignment horizontal="center" vertical="center"/>
    </xf>
    <xf numFmtId="49" fontId="23" fillId="0" borderId="64" xfId="0" applyNumberFormat="1" applyFont="1" applyBorder="1" applyAlignment="1">
      <alignment horizontal="center" vertical="center"/>
    </xf>
    <xf numFmtId="49" fontId="27" fillId="5" borderId="14" xfId="0" applyNumberFormat="1" applyFont="1" applyFill="1" applyBorder="1" applyAlignment="1">
      <alignment horizontal="center"/>
    </xf>
    <xf numFmtId="49" fontId="23" fillId="0" borderId="33" xfId="0" applyNumberFormat="1" applyFont="1" applyBorder="1" applyAlignment="1">
      <alignment horizontal="center" vertical="center"/>
    </xf>
    <xf numFmtId="49" fontId="15" fillId="5" borderId="37" xfId="0" applyNumberFormat="1" applyFont="1" applyFill="1" applyBorder="1" applyAlignment="1">
      <alignment horizontal="center" vertical="center"/>
    </xf>
    <xf numFmtId="49" fontId="23" fillId="0" borderId="65" xfId="0" applyNumberFormat="1" applyFont="1" applyFill="1" applyBorder="1" applyAlignment="1">
      <alignment horizontal="center" vertical="center"/>
    </xf>
    <xf numFmtId="49" fontId="23" fillId="0" borderId="33" xfId="0" applyNumberFormat="1" applyFont="1" applyFill="1" applyBorder="1" applyAlignment="1">
      <alignment horizontal="center" vertical="center" wrapText="1"/>
    </xf>
    <xf numFmtId="49" fontId="23" fillId="0" borderId="33" xfId="0" applyNumberFormat="1" applyFont="1" applyFill="1" applyBorder="1" applyAlignment="1">
      <alignment horizontal="center" vertical="center"/>
    </xf>
    <xf numFmtId="49" fontId="23" fillId="0" borderId="33" xfId="0" applyNumberFormat="1" applyFont="1" applyFill="1" applyBorder="1" applyAlignment="1">
      <alignment horizontal="center"/>
    </xf>
    <xf numFmtId="49" fontId="23" fillId="0" borderId="65" xfId="0" applyNumberFormat="1" applyFont="1" applyFill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/>
    </xf>
    <xf numFmtId="3" fontId="33" fillId="0" borderId="31" xfId="0" applyNumberFormat="1" applyFont="1" applyBorder="1" applyAlignment="1" applyProtection="1">
      <alignment horizontal="right" vertical="center"/>
      <protection locked="0"/>
    </xf>
    <xf numFmtId="3" fontId="33" fillId="0" borderId="24" xfId="0" applyNumberFormat="1" applyFont="1" applyBorder="1" applyAlignment="1" applyProtection="1">
      <alignment horizontal="right" vertical="center"/>
      <protection locked="0"/>
    </xf>
    <xf numFmtId="3" fontId="33" fillId="0" borderId="32" xfId="0" applyNumberFormat="1" applyFont="1" applyBorder="1" applyAlignment="1" applyProtection="1">
      <alignment horizontal="right" vertical="center"/>
      <protection locked="0"/>
    </xf>
    <xf numFmtId="3" fontId="33" fillId="0" borderId="42" xfId="0" applyNumberFormat="1" applyFont="1" applyFill="1" applyBorder="1" applyAlignment="1">
      <alignment horizontal="right" vertical="center"/>
    </xf>
    <xf numFmtId="3" fontId="33" fillId="0" borderId="42" xfId="0" applyNumberFormat="1" applyFont="1" applyBorder="1" applyAlignment="1" applyProtection="1">
      <alignment horizontal="right" vertical="center"/>
      <protection locked="0"/>
    </xf>
    <xf numFmtId="3" fontId="33" fillId="0" borderId="25" xfId="0" applyNumberFormat="1" applyFont="1" applyBorder="1" applyAlignment="1" applyProtection="1">
      <alignment horizontal="right" vertical="center"/>
      <protection locked="0"/>
    </xf>
    <xf numFmtId="3" fontId="33" fillId="0" borderId="13" xfId="0" applyNumberFormat="1" applyFont="1" applyBorder="1" applyAlignment="1" applyProtection="1">
      <alignment horizontal="right" vertical="center"/>
      <protection locked="0"/>
    </xf>
    <xf numFmtId="3" fontId="33" fillId="0" borderId="42" xfId="0" applyNumberFormat="1" applyFont="1" applyBorder="1" applyAlignment="1">
      <alignment horizontal="right" vertical="center"/>
    </xf>
    <xf numFmtId="3" fontId="33" fillId="0" borderId="25" xfId="0" applyNumberFormat="1" applyFont="1" applyBorder="1" applyAlignment="1">
      <alignment horizontal="right" vertical="center"/>
    </xf>
    <xf numFmtId="3" fontId="33" fillId="0" borderId="13" xfId="0" applyNumberFormat="1" applyFont="1" applyBorder="1" applyAlignment="1">
      <alignment horizontal="right" vertical="center"/>
    </xf>
    <xf numFmtId="0" fontId="66" fillId="0" borderId="0" xfId="0" applyFont="1" applyFill="1" applyAlignment="1" applyProtection="1">
      <alignment/>
      <protection locked="0"/>
    </xf>
    <xf numFmtId="0" fontId="66" fillId="0" borderId="0" xfId="0" applyFont="1" applyFill="1" applyAlignment="1">
      <alignment/>
    </xf>
    <xf numFmtId="0" fontId="33" fillId="0" borderId="13" xfId="0" applyFont="1" applyBorder="1" applyAlignment="1">
      <alignment horizontal="left" vertical="center" wrapText="1"/>
    </xf>
    <xf numFmtId="3" fontId="23" fillId="0" borderId="24" xfId="0" applyNumberFormat="1" applyFont="1" applyFill="1" applyBorder="1" applyAlignment="1">
      <alignment horizontal="right"/>
    </xf>
    <xf numFmtId="3" fontId="31" fillId="0" borderId="0" xfId="0" applyNumberFormat="1" applyFont="1" applyFill="1" applyAlignment="1" applyProtection="1">
      <alignment/>
      <protection locked="0"/>
    </xf>
    <xf numFmtId="0" fontId="23" fillId="0" borderId="46" xfId="0" applyFont="1" applyFill="1" applyBorder="1" applyAlignment="1">
      <alignment horizontal="left" vertical="center" wrapText="1"/>
    </xf>
    <xf numFmtId="3" fontId="23" fillId="0" borderId="30" xfId="0" applyNumberFormat="1" applyFont="1" applyFill="1" applyBorder="1" applyAlignment="1">
      <alignment horizontal="right" vertical="center"/>
    </xf>
    <xf numFmtId="3" fontId="23" fillId="0" borderId="49" xfId="0" applyNumberFormat="1" applyFont="1" applyFill="1" applyBorder="1" applyAlignment="1">
      <alignment horizontal="right" vertical="center"/>
    </xf>
    <xf numFmtId="3" fontId="23" fillId="0" borderId="30" xfId="0" applyNumberFormat="1" applyFont="1" applyFill="1" applyBorder="1" applyAlignment="1">
      <alignment horizontal="right"/>
    </xf>
    <xf numFmtId="3" fontId="58" fillId="0" borderId="25" xfId="0" applyNumberFormat="1" applyFont="1" applyFill="1" applyBorder="1" applyAlignment="1">
      <alignment horizontal="right" wrapText="1"/>
    </xf>
    <xf numFmtId="3" fontId="58" fillId="0" borderId="42" xfId="0" applyNumberFormat="1" applyFont="1" applyFill="1" applyBorder="1" applyAlignment="1">
      <alignment horizontal="right" wrapText="1"/>
    </xf>
    <xf numFmtId="0" fontId="33" fillId="0" borderId="46" xfId="0" applyFont="1" applyFill="1" applyBorder="1" applyAlignment="1">
      <alignment horizontal="left" vertical="center" wrapText="1"/>
    </xf>
    <xf numFmtId="3" fontId="58" fillId="0" borderId="24" xfId="0" applyNumberFormat="1" applyFont="1" applyFill="1" applyBorder="1" applyAlignment="1">
      <alignment horizontal="right" vertical="center"/>
    </xf>
    <xf numFmtId="3" fontId="59" fillId="0" borderId="32" xfId="0" applyNumberFormat="1" applyFont="1" applyFill="1" applyBorder="1" applyAlignment="1">
      <alignment horizontal="right" vertical="center"/>
    </xf>
    <xf numFmtId="3" fontId="58" fillId="0" borderId="24" xfId="0" applyNumberFormat="1" applyFont="1" applyFill="1" applyBorder="1" applyAlignment="1">
      <alignment horizontal="right" wrapText="1"/>
    </xf>
    <xf numFmtId="180" fontId="12" fillId="0" borderId="0" xfId="0" applyNumberFormat="1" applyFont="1" applyFill="1" applyAlignment="1">
      <alignment shrinkToFit="1"/>
    </xf>
    <xf numFmtId="3" fontId="20" fillId="0" borderId="0" xfId="0" applyNumberFormat="1" applyFont="1" applyFill="1" applyAlignment="1">
      <alignment/>
    </xf>
    <xf numFmtId="3" fontId="21" fillId="5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0" fillId="5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0" fontId="52" fillId="0" borderId="0" xfId="0" applyFont="1" applyFill="1" applyAlignment="1">
      <alignment/>
    </xf>
    <xf numFmtId="3" fontId="33" fillId="0" borderId="30" xfId="0" applyNumberFormat="1" applyFont="1" applyBorder="1" applyAlignment="1" applyProtection="1">
      <alignment horizontal="right"/>
      <protection locked="0"/>
    </xf>
    <xf numFmtId="3" fontId="33" fillId="0" borderId="66" xfId="0" applyNumberFormat="1" applyFont="1" applyFill="1" applyBorder="1" applyAlignment="1">
      <alignment horizontal="right"/>
    </xf>
    <xf numFmtId="3" fontId="33" fillId="0" borderId="46" xfId="0" applyNumberFormat="1" applyFont="1" applyBorder="1" applyAlignment="1" applyProtection="1">
      <alignment horizontal="right"/>
      <protection locked="0"/>
    </xf>
    <xf numFmtId="3" fontId="33" fillId="0" borderId="31" xfId="0" applyNumberFormat="1" applyFont="1" applyBorder="1" applyAlignment="1" applyProtection="1">
      <alignment horizontal="right" vertical="center"/>
      <protection locked="0"/>
    </xf>
    <xf numFmtId="3" fontId="33" fillId="0" borderId="43" xfId="0" applyNumberFormat="1" applyFont="1" applyBorder="1" applyAlignment="1" applyProtection="1">
      <alignment horizontal="right" vertical="center"/>
      <protection locked="0"/>
    </xf>
    <xf numFmtId="3" fontId="33" fillId="0" borderId="46" xfId="0" applyNumberFormat="1" applyFont="1" applyBorder="1" applyAlignment="1" applyProtection="1">
      <alignment horizontal="right" vertical="center"/>
      <protection locked="0"/>
    </xf>
    <xf numFmtId="3" fontId="33" fillId="0" borderId="24" xfId="0" applyNumberFormat="1" applyFont="1" applyFill="1" applyBorder="1" applyAlignment="1">
      <alignment horizontal="right" vertical="center"/>
    </xf>
    <xf numFmtId="3" fontId="33" fillId="0" borderId="32" xfId="0" applyNumberFormat="1" applyFont="1" applyFill="1" applyBorder="1" applyAlignment="1">
      <alignment horizontal="right" vertical="center"/>
    </xf>
    <xf numFmtId="3" fontId="33" fillId="0" borderId="24" xfId="0" applyNumberFormat="1" applyFont="1" applyFill="1" applyBorder="1" applyAlignment="1">
      <alignment horizontal="right"/>
    </xf>
    <xf numFmtId="3" fontId="23" fillId="0" borderId="33" xfId="0" applyNumberFormat="1" applyFont="1" applyFill="1" applyBorder="1" applyAlignment="1">
      <alignment horizontal="right" vertical="center"/>
    </xf>
    <xf numFmtId="49" fontId="45" fillId="5" borderId="15" xfId="0" applyNumberFormat="1" applyFont="1" applyFill="1" applyBorder="1" applyAlignment="1">
      <alignment horizontal="center" vertical="center" wrapText="1"/>
    </xf>
    <xf numFmtId="0" fontId="45" fillId="5" borderId="51" xfId="0" applyFont="1" applyFill="1" applyBorder="1" applyAlignment="1">
      <alignment horizontal="center" vertical="center" wrapText="1"/>
    </xf>
    <xf numFmtId="205" fontId="45" fillId="5" borderId="15" xfId="0" applyNumberFormat="1" applyFont="1" applyFill="1" applyBorder="1" applyAlignment="1">
      <alignment horizontal="center" vertical="center" wrapText="1"/>
    </xf>
    <xf numFmtId="205" fontId="45" fillId="5" borderId="16" xfId="0" applyNumberFormat="1" applyFont="1" applyFill="1" applyBorder="1" applyAlignment="1">
      <alignment horizontal="center" vertical="center" wrapText="1"/>
    </xf>
    <xf numFmtId="0" fontId="45" fillId="5" borderId="15" xfId="0" applyFont="1" applyFill="1" applyBorder="1" applyAlignment="1" quotePrefix="1">
      <alignment horizontal="center" vertical="center" wrapText="1"/>
    </xf>
    <xf numFmtId="0" fontId="45" fillId="5" borderId="15" xfId="0" applyFont="1" applyFill="1" applyBorder="1" applyAlignment="1">
      <alignment horizontal="center" vertical="center" wrapText="1"/>
    </xf>
    <xf numFmtId="0" fontId="45" fillId="5" borderId="51" xfId="87" applyFont="1" applyFill="1" applyBorder="1" applyAlignment="1">
      <alignment horizontal="center" vertical="center" wrapText="1"/>
      <protection/>
    </xf>
    <xf numFmtId="205" fontId="44" fillId="5" borderId="16" xfId="0" applyNumberFormat="1" applyFont="1" applyFill="1" applyBorder="1" applyAlignment="1">
      <alignment horizontal="center" vertical="center" wrapText="1"/>
    </xf>
    <xf numFmtId="205" fontId="35" fillId="5" borderId="15" xfId="0" applyNumberFormat="1" applyFont="1" applyFill="1" applyBorder="1" applyAlignment="1">
      <alignment horizontal="center" vertical="center" wrapText="1"/>
    </xf>
    <xf numFmtId="205" fontId="61" fillId="5" borderId="16" xfId="0" applyNumberFormat="1" applyFont="1" applyFill="1" applyBorder="1" applyAlignment="1">
      <alignment vertical="center" wrapText="1"/>
    </xf>
    <xf numFmtId="0" fontId="27" fillId="5" borderId="57" xfId="0" applyFont="1" applyFill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3" fontId="23" fillId="0" borderId="46" xfId="0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" fontId="23" fillId="0" borderId="31" xfId="0" applyNumberFormat="1" applyFont="1" applyFill="1" applyBorder="1" applyAlignment="1" applyProtection="1">
      <alignment horizontal="right" vertical="center"/>
      <protection locked="0"/>
    </xf>
    <xf numFmtId="3" fontId="23" fillId="0" borderId="32" xfId="0" applyNumberFormat="1" applyFont="1" applyFill="1" applyBorder="1" applyAlignment="1" applyProtection="1">
      <alignment horizontal="right" vertical="center"/>
      <protection locked="0"/>
    </xf>
    <xf numFmtId="0" fontId="44" fillId="0" borderId="59" xfId="0" applyFont="1" applyBorder="1" applyAlignment="1">
      <alignment horizontal="left" vertical="center" wrapText="1"/>
    </xf>
    <xf numFmtId="0" fontId="44" fillId="0" borderId="42" xfId="87" applyFont="1" applyBorder="1" applyAlignment="1">
      <alignment horizontal="center" vertical="center" wrapText="1"/>
      <protection/>
    </xf>
    <xf numFmtId="0" fontId="5" fillId="0" borderId="0" xfId="0" applyFont="1" applyFill="1" applyAlignment="1" applyProtection="1">
      <alignment vertical="top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1" fontId="9" fillId="0" borderId="0" xfId="0" applyNumberFormat="1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Continuous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" fontId="27" fillId="5" borderId="0" xfId="0" applyNumberFormat="1" applyFont="1" applyFill="1" applyAlignment="1">
      <alignment/>
    </xf>
    <xf numFmtId="49" fontId="27" fillId="5" borderId="18" xfId="0" applyNumberFormat="1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3" fontId="30" fillId="5" borderId="38" xfId="0" applyNumberFormat="1" applyFont="1" applyFill="1" applyBorder="1" applyAlignment="1">
      <alignment horizontal="right" wrapText="1"/>
    </xf>
    <xf numFmtId="3" fontId="30" fillId="5" borderId="45" xfId="0" applyNumberFormat="1" applyFont="1" applyFill="1" applyBorder="1" applyAlignment="1">
      <alignment horizontal="right" wrapText="1"/>
    </xf>
    <xf numFmtId="3" fontId="30" fillId="5" borderId="39" xfId="0" applyNumberFormat="1" applyFont="1" applyFill="1" applyBorder="1" applyAlignment="1">
      <alignment horizontal="right" wrapText="1"/>
    </xf>
    <xf numFmtId="0" fontId="27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49" fontId="30" fillId="0" borderId="13" xfId="0" applyNumberFormat="1" applyFont="1" applyBorder="1" applyAlignment="1">
      <alignment horizontal="center" vertical="center"/>
    </xf>
    <xf numFmtId="3" fontId="30" fillId="0" borderId="24" xfId="0" applyNumberFormat="1" applyFont="1" applyBorder="1" applyAlignment="1">
      <alignment horizontal="right" wrapText="1"/>
    </xf>
    <xf numFmtId="3" fontId="30" fillId="0" borderId="32" xfId="0" applyNumberFormat="1" applyFont="1" applyBorder="1" applyAlignment="1">
      <alignment horizontal="right" wrapText="1"/>
    </xf>
    <xf numFmtId="3" fontId="30" fillId="0" borderId="42" xfId="0" applyNumberFormat="1" applyFont="1" applyBorder="1" applyAlignment="1">
      <alignment horizontal="right" vertical="top" wrapText="1"/>
    </xf>
    <xf numFmtId="3" fontId="30" fillId="0" borderId="24" xfId="0" applyNumberFormat="1" applyFont="1" applyBorder="1" applyAlignment="1">
      <alignment horizontal="right" vertical="center" wrapText="1"/>
    </xf>
    <xf numFmtId="3" fontId="30" fillId="0" borderId="25" xfId="0" applyNumberFormat="1" applyFont="1" applyBorder="1" applyAlignment="1">
      <alignment horizontal="right" vertical="center" wrapText="1"/>
    </xf>
    <xf numFmtId="3" fontId="30" fillId="0" borderId="42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49" fontId="23" fillId="0" borderId="13" xfId="0" applyNumberFormat="1" applyFont="1" applyBorder="1" applyAlignment="1">
      <alignment horizontal="left" vertical="center" wrapText="1"/>
    </xf>
    <xf numFmtId="3" fontId="23" fillId="0" borderId="42" xfId="0" applyNumberFormat="1" applyFont="1" applyBorder="1" applyAlignment="1">
      <alignment horizontal="right" vertical="top" wrapText="1"/>
    </xf>
    <xf numFmtId="3" fontId="23" fillId="0" borderId="24" xfId="0" applyNumberFormat="1" applyFont="1" applyBorder="1" applyAlignment="1">
      <alignment horizontal="right" vertical="center" wrapText="1"/>
    </xf>
    <xf numFmtId="3" fontId="23" fillId="0" borderId="25" xfId="0" applyNumberFormat="1" applyFont="1" applyBorder="1" applyAlignment="1">
      <alignment horizontal="right" vertical="center" wrapText="1"/>
    </xf>
    <xf numFmtId="3" fontId="23" fillId="0" borderId="42" xfId="0" applyNumberFormat="1" applyFont="1" applyBorder="1" applyAlignment="1">
      <alignment horizontal="right" vertical="center" wrapText="1"/>
    </xf>
    <xf numFmtId="49" fontId="30" fillId="0" borderId="13" xfId="0" applyNumberFormat="1" applyFont="1" applyBorder="1" applyAlignment="1">
      <alignment horizontal="center"/>
    </xf>
    <xf numFmtId="49" fontId="30" fillId="0" borderId="13" xfId="0" applyNumberFormat="1" applyFont="1" applyBorder="1" applyAlignment="1">
      <alignment horizontal="left" wrapText="1"/>
    </xf>
    <xf numFmtId="3" fontId="30" fillId="0" borderId="42" xfId="0" applyNumberFormat="1" applyFont="1" applyBorder="1" applyAlignment="1">
      <alignment horizontal="right" wrapText="1"/>
    </xf>
    <xf numFmtId="3" fontId="30" fillId="0" borderId="25" xfId="0" applyNumberFormat="1" applyFont="1" applyBorder="1" applyAlignment="1">
      <alignment horizontal="right" wrapText="1"/>
    </xf>
    <xf numFmtId="1" fontId="23" fillId="5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" fontId="23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vertical="center"/>
    </xf>
    <xf numFmtId="3" fontId="30" fillId="0" borderId="32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1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1" fontId="3" fillId="5" borderId="0" xfId="0" applyNumberFormat="1" applyFont="1" applyFill="1" applyAlignment="1">
      <alignment/>
    </xf>
    <xf numFmtId="0" fontId="23" fillId="0" borderId="24" xfId="0" applyFont="1" applyBorder="1" applyAlignment="1">
      <alignment horizontal="justify" vertical="top" wrapText="1"/>
    </xf>
    <xf numFmtId="3" fontId="30" fillId="0" borderId="13" xfId="0" applyNumberFormat="1" applyFont="1" applyBorder="1" applyAlignment="1">
      <alignment horizontal="right" wrapText="1"/>
    </xf>
    <xf numFmtId="1" fontId="27" fillId="0" borderId="0" xfId="0" applyNumberFormat="1" applyFont="1" applyFill="1" applyAlignment="1">
      <alignment/>
    </xf>
    <xf numFmtId="1" fontId="67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3" fontId="30" fillId="0" borderId="31" xfId="0" applyNumberFormat="1" applyFont="1" applyBorder="1" applyAlignment="1">
      <alignment horizontal="right" wrapText="1"/>
    </xf>
    <xf numFmtId="3" fontId="30" fillId="0" borderId="43" xfId="0" applyNumberFormat="1" applyFont="1" applyFill="1" applyBorder="1" applyAlignment="1">
      <alignment horizontal="right" vertical="center"/>
    </xf>
    <xf numFmtId="3" fontId="30" fillId="0" borderId="42" xfId="0" applyNumberFormat="1" applyFont="1" applyFill="1" applyBorder="1" applyAlignment="1" applyProtection="1">
      <alignment horizontal="right" vertical="center"/>
      <protection locked="0"/>
    </xf>
    <xf numFmtId="3" fontId="30" fillId="0" borderId="25" xfId="0" applyNumberFormat="1" applyFont="1" applyFill="1" applyBorder="1" applyAlignment="1" applyProtection="1">
      <alignment horizontal="right" vertical="center"/>
      <protection locked="0"/>
    </xf>
    <xf numFmtId="1" fontId="68" fillId="5" borderId="0" xfId="0" applyNumberFormat="1" applyFont="1" applyFill="1" applyAlignment="1">
      <alignment wrapText="1"/>
    </xf>
    <xf numFmtId="49" fontId="30" fillId="5" borderId="13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" fontId="69" fillId="0" borderId="0" xfId="0" applyNumberFormat="1" applyFont="1" applyFill="1" applyAlignment="1">
      <alignment/>
    </xf>
    <xf numFmtId="49" fontId="30" fillId="5" borderId="46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49" fontId="30" fillId="0" borderId="46" xfId="0" applyNumberFormat="1" applyFont="1" applyBorder="1" applyAlignment="1">
      <alignment horizontal="left" wrapText="1"/>
    </xf>
    <xf numFmtId="3" fontId="30" fillId="0" borderId="30" xfId="0" applyNumberFormat="1" applyFont="1" applyBorder="1" applyAlignment="1">
      <alignment horizontal="right" wrapText="1"/>
    </xf>
    <xf numFmtId="3" fontId="30" fillId="0" borderId="43" xfId="0" applyNumberFormat="1" applyFont="1" applyBorder="1" applyAlignment="1">
      <alignment horizontal="right" wrapText="1"/>
    </xf>
    <xf numFmtId="3" fontId="30" fillId="0" borderId="44" xfId="0" applyNumberFormat="1" applyFont="1" applyBorder="1" applyAlignment="1">
      <alignment horizontal="right" wrapText="1"/>
    </xf>
    <xf numFmtId="49" fontId="30" fillId="0" borderId="46" xfId="0" applyNumberFormat="1" applyFont="1" applyBorder="1" applyAlignment="1">
      <alignment horizontal="center"/>
    </xf>
    <xf numFmtId="3" fontId="23" fillId="0" borderId="40" xfId="0" applyNumberFormat="1" applyFont="1" applyFill="1" applyBorder="1" applyAlignment="1" applyProtection="1">
      <alignment horizontal="right" vertical="center"/>
      <protection locked="0"/>
    </xf>
    <xf numFmtId="3" fontId="23" fillId="0" borderId="41" xfId="0" applyNumberFormat="1" applyFont="1" applyFill="1" applyBorder="1" applyAlignment="1" applyProtection="1">
      <alignment horizontal="right" vertical="center"/>
      <protection locked="0"/>
    </xf>
    <xf numFmtId="1" fontId="34" fillId="5" borderId="0" xfId="0" applyNumberFormat="1" applyFont="1" applyFill="1" applyAlignment="1">
      <alignment/>
    </xf>
    <xf numFmtId="3" fontId="30" fillId="0" borderId="24" xfId="0" applyNumberFormat="1" applyFont="1" applyBorder="1" applyAlignment="1" applyProtection="1">
      <alignment horizontal="right" vertical="center"/>
      <protection locked="0"/>
    </xf>
    <xf numFmtId="3" fontId="30" fillId="0" borderId="25" xfId="0" applyNumberFormat="1" applyFont="1" applyBorder="1" applyAlignment="1" applyProtection="1">
      <alignment horizontal="right" vertical="center"/>
      <protection locked="0"/>
    </xf>
    <xf numFmtId="3" fontId="30" fillId="0" borderId="24" xfId="0" applyNumberFormat="1" applyFont="1" applyBorder="1" applyAlignment="1" applyProtection="1">
      <alignment horizontal="right"/>
      <protection locked="0"/>
    </xf>
    <xf numFmtId="3" fontId="30" fillId="0" borderId="43" xfId="0" applyNumberFormat="1" applyFont="1" applyFill="1" applyBorder="1" applyAlignment="1">
      <alignment horizontal="right"/>
    </xf>
    <xf numFmtId="3" fontId="30" fillId="0" borderId="25" xfId="0" applyNumberFormat="1" applyFont="1" applyBorder="1" applyAlignment="1" applyProtection="1">
      <alignment horizontal="right"/>
      <protection locked="0"/>
    </xf>
    <xf numFmtId="3" fontId="23" fillId="5" borderId="42" xfId="0" applyNumberFormat="1" applyFont="1" applyFill="1" applyBorder="1" applyAlignment="1">
      <alignment horizontal="right" vertical="center"/>
    </xf>
    <xf numFmtId="3" fontId="23" fillId="5" borderId="25" xfId="0" applyNumberFormat="1" applyFont="1" applyFill="1" applyBorder="1" applyAlignment="1">
      <alignment horizontal="right" vertical="center"/>
    </xf>
    <xf numFmtId="0" fontId="23" fillId="0" borderId="48" xfId="0" applyFont="1" applyBorder="1" applyAlignment="1">
      <alignment horizontal="left" vertical="center" wrapText="1"/>
    </xf>
    <xf numFmtId="49" fontId="23" fillId="0" borderId="37" xfId="0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right" vertical="center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" fontId="34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" fontId="3" fillId="0" borderId="0" xfId="0" applyNumberFormat="1" applyFont="1" applyAlignment="1">
      <alignment/>
    </xf>
    <xf numFmtId="180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3" fontId="40" fillId="0" borderId="0" xfId="0" applyNumberFormat="1" applyFont="1" applyFill="1" applyAlignment="1">
      <alignment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3" fillId="0" borderId="48" xfId="0" applyFont="1" applyBorder="1" applyAlignment="1">
      <alignment horizontal="justify" vertical="center" wrapText="1"/>
    </xf>
    <xf numFmtId="3" fontId="23" fillId="0" borderId="50" xfId="0" applyNumberFormat="1" applyFont="1" applyFill="1" applyBorder="1" applyAlignment="1">
      <alignment horizontal="right" vertical="center"/>
    </xf>
    <xf numFmtId="3" fontId="23" fillId="0" borderId="49" xfId="0" applyNumberFormat="1" applyFont="1" applyFill="1" applyBorder="1" applyAlignment="1">
      <alignment horizontal="right"/>
    </xf>
    <xf numFmtId="49" fontId="23" fillId="0" borderId="13" xfId="0" applyNumberFormat="1" applyFont="1" applyBorder="1" applyAlignment="1">
      <alignment horizontal="justify" vertical="center" wrapText="1"/>
    </xf>
    <xf numFmtId="3" fontId="32" fillId="0" borderId="25" xfId="0" applyNumberFormat="1" applyFont="1" applyFill="1" applyBorder="1" applyAlignment="1">
      <alignment horizontal="right" wrapText="1"/>
    </xf>
    <xf numFmtId="3" fontId="32" fillId="0" borderId="42" xfId="0" applyNumberFormat="1" applyFont="1" applyFill="1" applyBorder="1" applyAlignment="1">
      <alignment horizontal="right" wrapText="1"/>
    </xf>
    <xf numFmtId="0" fontId="0" fillId="0" borderId="0" xfId="0" applyFont="1" applyFill="1" applyAlignment="1" applyProtection="1">
      <alignment/>
      <protection locked="0"/>
    </xf>
    <xf numFmtId="3" fontId="23" fillId="0" borderId="37" xfId="0" applyNumberFormat="1" applyFont="1" applyBorder="1" applyAlignment="1" applyProtection="1">
      <alignment horizontal="right" vertical="center"/>
      <protection locked="0"/>
    </xf>
    <xf numFmtId="49" fontId="27" fillId="5" borderId="57" xfId="0" applyNumberFormat="1" applyFont="1" applyFill="1" applyBorder="1" applyAlignment="1">
      <alignment horizontal="center" vertical="center"/>
    </xf>
    <xf numFmtId="49" fontId="27" fillId="5" borderId="13" xfId="0" applyNumberFormat="1" applyFont="1" applyFill="1" applyBorder="1" applyAlignment="1">
      <alignment horizontal="center" vertical="center" wrapText="1"/>
    </xf>
    <xf numFmtId="3" fontId="35" fillId="5" borderId="31" xfId="0" applyNumberFormat="1" applyFont="1" applyFill="1" applyBorder="1" applyAlignment="1">
      <alignment horizontal="right" wrapText="1"/>
    </xf>
    <xf numFmtId="3" fontId="35" fillId="5" borderId="24" xfId="0" applyNumberFormat="1" applyFont="1" applyFill="1" applyBorder="1" applyAlignment="1">
      <alignment horizontal="right" wrapText="1"/>
    </xf>
    <xf numFmtId="3" fontId="35" fillId="5" borderId="32" xfId="0" applyNumberFormat="1" applyFont="1" applyFill="1" applyBorder="1" applyAlignment="1">
      <alignment horizontal="right" wrapText="1"/>
    </xf>
    <xf numFmtId="3" fontId="35" fillId="5" borderId="42" xfId="0" applyNumberFormat="1" applyFont="1" applyFill="1" applyBorder="1" applyAlignment="1">
      <alignment horizontal="right" wrapText="1"/>
    </xf>
    <xf numFmtId="3" fontId="35" fillId="5" borderId="25" xfId="0" applyNumberFormat="1" applyFont="1" applyFill="1" applyBorder="1" applyAlignment="1">
      <alignment horizontal="right" wrapText="1"/>
    </xf>
    <xf numFmtId="3" fontId="35" fillId="5" borderId="13" xfId="0" applyNumberFormat="1" applyFont="1" applyFill="1" applyBorder="1" applyAlignment="1">
      <alignment horizontal="right" wrapText="1"/>
    </xf>
    <xf numFmtId="3" fontId="23" fillId="0" borderId="32" xfId="0" applyNumberFormat="1" applyFont="1" applyFill="1" applyBorder="1" applyAlignment="1">
      <alignment horizontal="right"/>
    </xf>
    <xf numFmtId="3" fontId="32" fillId="0" borderId="32" xfId="0" applyNumberFormat="1" applyFont="1" applyFill="1" applyBorder="1" applyAlignment="1">
      <alignment horizontal="right" wrapText="1"/>
    </xf>
    <xf numFmtId="3" fontId="58" fillId="0" borderId="32" xfId="0" applyNumberFormat="1" applyFont="1" applyFill="1" applyBorder="1" applyAlignment="1">
      <alignment horizontal="right" wrapText="1"/>
    </xf>
    <xf numFmtId="3" fontId="23" fillId="0" borderId="49" xfId="0" applyNumberFormat="1" applyFont="1" applyFill="1" applyBorder="1" applyAlignment="1">
      <alignment horizontal="right" vertical="center"/>
    </xf>
    <xf numFmtId="3" fontId="23" fillId="0" borderId="13" xfId="0" applyNumberFormat="1" applyFont="1" applyFill="1" applyBorder="1" applyAlignment="1">
      <alignment horizontal="right"/>
    </xf>
    <xf numFmtId="3" fontId="23" fillId="0" borderId="37" xfId="0" applyNumberFormat="1" applyFont="1" applyFill="1" applyBorder="1" applyAlignment="1">
      <alignment horizontal="right"/>
    </xf>
    <xf numFmtId="210" fontId="73" fillId="0" borderId="45" xfId="0" applyNumberFormat="1" applyFont="1" applyBorder="1" applyAlignment="1">
      <alignment vertical="center"/>
    </xf>
    <xf numFmtId="210" fontId="73" fillId="0" borderId="45" xfId="0" applyNumberFormat="1" applyFont="1" applyFill="1" applyBorder="1" applyAlignment="1">
      <alignment vertical="center"/>
    </xf>
    <xf numFmtId="210" fontId="73" fillId="0" borderId="30" xfId="0" applyNumberFormat="1" applyFont="1" applyBorder="1" applyAlignment="1">
      <alignment vertical="center"/>
    </xf>
    <xf numFmtId="210" fontId="73" fillId="0" borderId="30" xfId="0" applyNumberFormat="1" applyFont="1" applyFill="1" applyBorder="1" applyAlignment="1">
      <alignment vertical="center"/>
    </xf>
    <xf numFmtId="210" fontId="73" fillId="0" borderId="16" xfId="0" applyNumberFormat="1" applyFont="1" applyBorder="1" applyAlignment="1">
      <alignment vertical="center"/>
    </xf>
    <xf numFmtId="3" fontId="73" fillId="0" borderId="30" xfId="0" applyNumberFormat="1" applyFont="1" applyBorder="1" applyAlignment="1">
      <alignment/>
    </xf>
    <xf numFmtId="3" fontId="73" fillId="0" borderId="24" xfId="0" applyNumberFormat="1" applyFont="1" applyBorder="1" applyAlignment="1">
      <alignment/>
    </xf>
    <xf numFmtId="210" fontId="73" fillId="0" borderId="24" xfId="0" applyNumberFormat="1" applyFont="1" applyBorder="1" applyAlignment="1">
      <alignment vertical="center"/>
    </xf>
    <xf numFmtId="210" fontId="73" fillId="0" borderId="24" xfId="0" applyNumberFormat="1" applyFont="1" applyFill="1" applyBorder="1" applyAlignment="1">
      <alignment vertical="center"/>
    </xf>
    <xf numFmtId="3" fontId="73" fillId="0" borderId="56" xfId="0" applyNumberFormat="1" applyFont="1" applyBorder="1" applyAlignment="1">
      <alignment/>
    </xf>
    <xf numFmtId="210" fontId="73" fillId="0" borderId="56" xfId="0" applyNumberFormat="1" applyFont="1" applyBorder="1" applyAlignment="1">
      <alignment vertical="center"/>
    </xf>
    <xf numFmtId="210" fontId="73" fillId="0" borderId="56" xfId="0" applyNumberFormat="1" applyFont="1" applyFill="1" applyBorder="1" applyAlignment="1">
      <alignment vertical="center"/>
    </xf>
    <xf numFmtId="3" fontId="73" fillId="0" borderId="45" xfId="0" applyNumberFormat="1" applyFont="1" applyBorder="1" applyAlignment="1">
      <alignment/>
    </xf>
    <xf numFmtId="210" fontId="73" fillId="0" borderId="16" xfId="0" applyNumberFormat="1" applyFont="1" applyFill="1" applyBorder="1" applyAlignment="1">
      <alignment vertical="center" shrinkToFit="1"/>
    </xf>
    <xf numFmtId="3" fontId="32" fillId="0" borderId="13" xfId="0" applyNumberFormat="1" applyFont="1" applyFill="1" applyBorder="1" applyAlignment="1">
      <alignment horizontal="right" vertical="center"/>
    </xf>
    <xf numFmtId="3" fontId="15" fillId="5" borderId="36" xfId="0" applyNumberFormat="1" applyFont="1" applyFill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3" fontId="23" fillId="0" borderId="50" xfId="0" applyNumberFormat="1" applyFont="1" applyBorder="1" applyAlignment="1">
      <alignment horizontal="right" vertical="center"/>
    </xf>
    <xf numFmtId="3" fontId="62" fillId="0" borderId="0" xfId="0" applyNumberFormat="1" applyFont="1" applyBorder="1" applyAlignment="1">
      <alignment horizontal="right"/>
    </xf>
    <xf numFmtId="3" fontId="33" fillId="0" borderId="43" xfId="0" applyNumberFormat="1" applyFont="1" applyFill="1" applyBorder="1" applyAlignment="1" applyProtection="1">
      <alignment horizontal="right" vertical="center"/>
      <protection locked="0"/>
    </xf>
    <xf numFmtId="3" fontId="33" fillId="0" borderId="44" xfId="0" applyNumberFormat="1" applyFont="1" applyFill="1" applyBorder="1" applyAlignment="1" applyProtection="1">
      <alignment horizontal="right" vertical="center"/>
      <protection locked="0"/>
    </xf>
    <xf numFmtId="3" fontId="33" fillId="0" borderId="30" xfId="0" applyNumberFormat="1" applyFont="1" applyBorder="1" applyAlignment="1">
      <alignment horizontal="right" vertical="center"/>
    </xf>
    <xf numFmtId="3" fontId="33" fillId="0" borderId="49" xfId="0" applyNumberFormat="1" applyFont="1" applyBorder="1" applyAlignment="1">
      <alignment horizontal="right" vertical="center"/>
    </xf>
    <xf numFmtId="3" fontId="33" fillId="0" borderId="49" xfId="0" applyNumberFormat="1" applyFont="1" applyBorder="1" applyAlignment="1" applyProtection="1">
      <alignment horizontal="right" vertical="center"/>
      <protection locked="0"/>
    </xf>
    <xf numFmtId="0" fontId="27" fillId="5" borderId="14" xfId="0" applyFont="1" applyFill="1" applyBorder="1" applyAlignment="1">
      <alignment horizontal="center" vertical="center" wrapText="1"/>
    </xf>
    <xf numFmtId="49" fontId="27" fillId="5" borderId="12" xfId="0" applyNumberFormat="1" applyFont="1" applyFill="1" applyBorder="1" applyAlignment="1">
      <alignment horizontal="center" vertical="center"/>
    </xf>
    <xf numFmtId="3" fontId="30" fillId="5" borderId="67" xfId="0" applyNumberFormat="1" applyFont="1" applyFill="1" applyBorder="1" applyAlignment="1">
      <alignment horizontal="right" wrapText="1"/>
    </xf>
    <xf numFmtId="49" fontId="23" fillId="0" borderId="42" xfId="0" applyNumberFormat="1" applyFont="1" applyFill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 vertical="center"/>
    </xf>
    <xf numFmtId="3" fontId="47" fillId="5" borderId="24" xfId="86" applyNumberFormat="1" applyFont="1" applyFill="1" applyBorder="1" applyAlignment="1" applyProtection="1">
      <alignment horizontal="center" vertical="center"/>
      <protection/>
    </xf>
    <xf numFmtId="0" fontId="38" fillId="5" borderId="24" xfId="86" applyNumberFormat="1" applyFont="1" applyFill="1" applyBorder="1" applyAlignment="1" applyProtection="1">
      <alignment horizontal="left" vertical="center"/>
      <protection/>
    </xf>
    <xf numFmtId="0" fontId="39" fillId="5" borderId="24" xfId="86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205" fontId="44" fillId="0" borderId="39" xfId="0" applyNumberFormat="1" applyFont="1" applyBorder="1" applyAlignment="1">
      <alignment horizontal="center" vertical="center" wrapText="1"/>
    </xf>
    <xf numFmtId="205" fontId="44" fillId="0" borderId="53" xfId="0" applyNumberFormat="1" applyFont="1" applyBorder="1" applyAlignment="1">
      <alignment horizontal="center" vertical="center" wrapText="1"/>
    </xf>
    <xf numFmtId="205" fontId="44" fillId="0" borderId="25" xfId="0" applyNumberFormat="1" applyFont="1" applyBorder="1" applyAlignment="1">
      <alignment horizontal="center" vertical="center" wrapText="1"/>
    </xf>
    <xf numFmtId="205" fontId="43" fillId="0" borderId="56" xfId="0" applyNumberFormat="1" applyFont="1" applyBorder="1" applyAlignment="1">
      <alignment horizontal="center" vertical="center" wrapText="1"/>
    </xf>
    <xf numFmtId="49" fontId="44" fillId="0" borderId="24" xfId="87" applyNumberFormat="1" applyFont="1" applyBorder="1" applyAlignment="1">
      <alignment horizontal="center" vertical="center" wrapText="1"/>
      <protection/>
    </xf>
    <xf numFmtId="0" fontId="44" fillId="0" borderId="38" xfId="0" applyFont="1" applyBorder="1" applyAlignment="1">
      <alignment horizontal="center" vertical="center" wrapText="1"/>
    </xf>
    <xf numFmtId="49" fontId="23" fillId="0" borderId="64" xfId="0" applyNumberFormat="1" applyFont="1" applyFill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/>
    </xf>
    <xf numFmtId="49" fontId="15" fillId="5" borderId="14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32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3" fontId="39" fillId="0" borderId="16" xfId="0" applyNumberFormat="1" applyFont="1" applyFill="1" applyBorder="1" applyAlignment="1">
      <alignment horizontal="center" vertical="center" wrapText="1"/>
    </xf>
    <xf numFmtId="0" fontId="74" fillId="0" borderId="44" xfId="51" applyFont="1" applyBorder="1">
      <alignment/>
      <protection/>
    </xf>
    <xf numFmtId="180" fontId="40" fillId="0" borderId="0" xfId="0" applyNumberFormat="1" applyFont="1" applyAlignment="1">
      <alignment/>
    </xf>
    <xf numFmtId="0" fontId="74" fillId="0" borderId="25" xfId="51" applyFont="1" applyBorder="1">
      <alignment/>
      <protection/>
    </xf>
    <xf numFmtId="0" fontId="74" fillId="0" borderId="41" xfId="51" applyFont="1" applyBorder="1">
      <alignment/>
      <protection/>
    </xf>
    <xf numFmtId="0" fontId="72" fillId="0" borderId="17" xfId="51" applyFont="1" applyBorder="1" applyAlignment="1">
      <alignment wrapText="1"/>
      <protection/>
    </xf>
    <xf numFmtId="0" fontId="72" fillId="0" borderId="39" xfId="51" applyFont="1" applyBorder="1" applyAlignment="1">
      <alignment wrapText="1"/>
      <protection/>
    </xf>
    <xf numFmtId="0" fontId="44" fillId="0" borderId="34" xfId="51" applyFont="1" applyBorder="1" applyAlignment="1">
      <alignment wrapText="1"/>
      <protection/>
    </xf>
    <xf numFmtId="0" fontId="40" fillId="0" borderId="0" xfId="0" applyFont="1" applyAlignment="1">
      <alignment/>
    </xf>
    <xf numFmtId="49" fontId="44" fillId="0" borderId="42" xfId="87" applyNumberFormat="1" applyFont="1" applyBorder="1" applyAlignment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 horizontal="center" wrapText="1"/>
    </xf>
    <xf numFmtId="0" fontId="7" fillId="0" borderId="68" xfId="0" applyFont="1" applyBorder="1" applyAlignment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10" fillId="0" borderId="57" xfId="0" applyFont="1" applyFill="1" applyBorder="1" applyAlignment="1">
      <alignment vertical="center"/>
    </xf>
    <xf numFmtId="0" fontId="10" fillId="0" borderId="57" xfId="0" applyFont="1" applyFill="1" applyBorder="1" applyAlignment="1">
      <alignment horizontal="left" wrapText="1"/>
    </xf>
    <xf numFmtId="3" fontId="15" fillId="0" borderId="57" xfId="0" applyNumberFormat="1" applyFont="1" applyFill="1" applyBorder="1" applyAlignment="1">
      <alignment horizontal="right" vertical="center"/>
    </xf>
    <xf numFmtId="0" fontId="39" fillId="0" borderId="24" xfId="0" applyNumberFormat="1" applyFont="1" applyFill="1" applyBorder="1" applyAlignment="1" applyProtection="1">
      <alignment horizontal="left" vertical="top"/>
      <protection/>
    </xf>
    <xf numFmtId="0" fontId="39" fillId="0" borderId="24" xfId="0" applyNumberFormat="1" applyFont="1" applyFill="1" applyBorder="1" applyAlignment="1" applyProtection="1">
      <alignment vertical="top" wrapText="1"/>
      <protection/>
    </xf>
    <xf numFmtId="191" fontId="39" fillId="0" borderId="24" xfId="0" applyNumberFormat="1" applyFont="1" applyFill="1" applyBorder="1" applyAlignment="1" applyProtection="1">
      <alignment horizontal="right" vertical="top"/>
      <protection/>
    </xf>
    <xf numFmtId="191" fontId="76" fillId="0" borderId="24" xfId="0" applyNumberFormat="1" applyFont="1" applyBorder="1" applyAlignment="1">
      <alignment vertical="top" wrapText="1"/>
    </xf>
    <xf numFmtId="0" fontId="25" fillId="0" borderId="24" xfId="0" applyNumberFormat="1" applyFont="1" applyFill="1" applyBorder="1" applyAlignment="1" applyProtection="1">
      <alignment vertical="top"/>
      <protection/>
    </xf>
    <xf numFmtId="0" fontId="40" fillId="0" borderId="0" xfId="0" applyNumberFormat="1" applyFont="1" applyFill="1" applyAlignment="1" applyProtection="1">
      <alignment vertical="top"/>
      <protection/>
    </xf>
    <xf numFmtId="0" fontId="48" fillId="0" borderId="0" xfId="0" applyFill="1" applyAlignment="1">
      <alignment vertical="top"/>
    </xf>
    <xf numFmtId="0" fontId="9" fillId="0" borderId="14" xfId="0" applyFont="1" applyBorder="1" applyAlignment="1">
      <alignment horizontal="center" vertical="center" wrapText="1"/>
    </xf>
    <xf numFmtId="49" fontId="23" fillId="0" borderId="31" xfId="0" applyNumberFormat="1" applyFont="1" applyFill="1" applyBorder="1" applyAlignment="1">
      <alignment horizontal="center"/>
    </xf>
    <xf numFmtId="49" fontId="3" fillId="0" borderId="22" xfId="0" applyNumberFormat="1" applyFont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3" fontId="30" fillId="0" borderId="34" xfId="0" applyNumberFormat="1" applyFont="1" applyFill="1" applyBorder="1" applyAlignment="1">
      <alignment horizontal="right"/>
    </xf>
    <xf numFmtId="3" fontId="23" fillId="0" borderId="24" xfId="0" applyNumberFormat="1" applyFont="1" applyBorder="1" applyAlignment="1">
      <alignment horizontal="right" vertical="top" wrapText="1"/>
    </xf>
    <xf numFmtId="3" fontId="23" fillId="0" borderId="25" xfId="0" applyNumberFormat="1" applyFont="1" applyBorder="1" applyAlignment="1">
      <alignment horizontal="right" vertical="top" wrapText="1"/>
    </xf>
    <xf numFmtId="3" fontId="30" fillId="0" borderId="34" xfId="0" applyNumberFormat="1" applyFont="1" applyFill="1" applyBorder="1" applyAlignment="1">
      <alignment horizontal="right" vertical="center"/>
    </xf>
    <xf numFmtId="3" fontId="30" fillId="0" borderId="13" xfId="0" applyNumberFormat="1" applyFont="1" applyFill="1" applyBorder="1" applyAlignment="1">
      <alignment horizontal="right"/>
    </xf>
    <xf numFmtId="3" fontId="30" fillId="0" borderId="35" xfId="0" applyNumberFormat="1" applyFont="1" applyFill="1" applyBorder="1" applyAlignment="1">
      <alignment horizontal="right"/>
    </xf>
    <xf numFmtId="3" fontId="10" fillId="5" borderId="24" xfId="0" applyNumberFormat="1" applyFont="1" applyFill="1" applyBorder="1" applyAlignment="1">
      <alignment horizontal="right" vertical="center"/>
    </xf>
    <xf numFmtId="205" fontId="18" fillId="0" borderId="25" xfId="0" applyNumberFormat="1" applyFont="1" applyBorder="1" applyAlignment="1">
      <alignment horizontal="right" vertical="center"/>
    </xf>
    <xf numFmtId="205" fontId="18" fillId="0" borderId="42" xfId="0" applyNumberFormat="1" applyFont="1" applyBorder="1" applyAlignment="1">
      <alignment horizontal="right"/>
    </xf>
    <xf numFmtId="205" fontId="18" fillId="0" borderId="25" xfId="0" applyNumberFormat="1" applyFont="1" applyBorder="1" applyAlignment="1">
      <alignment horizontal="right"/>
    </xf>
    <xf numFmtId="3" fontId="39" fillId="0" borderId="17" xfId="0" applyNumberFormat="1" applyFont="1" applyFill="1" applyBorder="1" applyAlignment="1">
      <alignment horizontal="center" vertical="center" wrapText="1"/>
    </xf>
    <xf numFmtId="3" fontId="73" fillId="0" borderId="39" xfId="0" applyNumberFormat="1" applyFont="1" applyBorder="1" applyAlignment="1">
      <alignment/>
    </xf>
    <xf numFmtId="210" fontId="73" fillId="0" borderId="44" xfId="0" applyNumberFormat="1" applyFont="1" applyBorder="1" applyAlignment="1">
      <alignment vertical="center"/>
    </xf>
    <xf numFmtId="3" fontId="73" fillId="0" borderId="17" xfId="0" applyNumberFormat="1" applyFont="1" applyBorder="1" applyAlignment="1">
      <alignment/>
    </xf>
    <xf numFmtId="3" fontId="73" fillId="0" borderId="44" xfId="0" applyNumberFormat="1" applyFont="1" applyBorder="1" applyAlignment="1">
      <alignment/>
    </xf>
    <xf numFmtId="3" fontId="73" fillId="0" borderId="25" xfId="0" applyNumberFormat="1" applyFont="1" applyBorder="1" applyAlignment="1">
      <alignment/>
    </xf>
    <xf numFmtId="3" fontId="73" fillId="0" borderId="53" xfId="0" applyNumberFormat="1" applyFont="1" applyBorder="1" applyAlignment="1">
      <alignment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210" fontId="73" fillId="0" borderId="25" xfId="0" applyNumberFormat="1" applyFont="1" applyBorder="1" applyAlignment="1">
      <alignment vertical="center"/>
    </xf>
    <xf numFmtId="210" fontId="73" fillId="0" borderId="17" xfId="0" applyNumberFormat="1" applyFont="1" applyFill="1" applyBorder="1" applyAlignment="1">
      <alignment vertical="center" shrinkToFit="1"/>
    </xf>
    <xf numFmtId="49" fontId="45" fillId="5" borderId="28" xfId="0" applyNumberFormat="1" applyFont="1" applyFill="1" applyBorder="1" applyAlignment="1">
      <alignment horizontal="center" vertical="center" wrapText="1"/>
    </xf>
    <xf numFmtId="0" fontId="44" fillId="0" borderId="69" xfId="87" applyFont="1" applyBorder="1" applyAlignment="1">
      <alignment horizontal="center" vertical="center" wrapText="1"/>
      <protection/>
    </xf>
    <xf numFmtId="0" fontId="44" fillId="0" borderId="63" xfId="87" applyFont="1" applyBorder="1" applyAlignment="1">
      <alignment horizontal="center" vertical="center" wrapText="1"/>
      <protection/>
    </xf>
    <xf numFmtId="0" fontId="44" fillId="0" borderId="70" xfId="87" applyFont="1" applyBorder="1" applyAlignment="1">
      <alignment horizontal="center" vertical="center" wrapText="1"/>
      <protection/>
    </xf>
    <xf numFmtId="0" fontId="44" fillId="0" borderId="70" xfId="0" applyFont="1" applyBorder="1" applyAlignment="1">
      <alignment horizontal="center" vertical="center" wrapText="1"/>
    </xf>
    <xf numFmtId="0" fontId="45" fillId="5" borderId="28" xfId="0" applyFont="1" applyFill="1" applyBorder="1" applyAlignment="1" quotePrefix="1">
      <alignment horizontal="center" vertical="center" wrapText="1"/>
    </xf>
    <xf numFmtId="49" fontId="44" fillId="0" borderId="31" xfId="87" applyNumberFormat="1" applyFont="1" applyBorder="1" applyAlignment="1">
      <alignment horizontal="center" vertical="center" wrapText="1"/>
      <protection/>
    </xf>
    <xf numFmtId="49" fontId="18" fillId="0" borderId="63" xfId="0" applyNumberFormat="1" applyFont="1" applyFill="1" applyBorder="1" applyAlignment="1">
      <alignment horizontal="center" vertical="center"/>
    </xf>
    <xf numFmtId="49" fontId="44" fillId="0" borderId="66" xfId="87" applyNumberFormat="1" applyFont="1" applyBorder="1" applyAlignment="1">
      <alignment horizontal="center" vertical="center" wrapText="1"/>
      <protection/>
    </xf>
    <xf numFmtId="0" fontId="45" fillId="5" borderId="28" xfId="0" applyFont="1" applyFill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44" fillId="0" borderId="0" xfId="87" applyFont="1" applyBorder="1" applyAlignment="1">
      <alignment horizontal="center" vertical="center" wrapText="1"/>
      <protection/>
    </xf>
    <xf numFmtId="0" fontId="43" fillId="0" borderId="23" xfId="87" applyFont="1" applyBorder="1" applyAlignment="1">
      <alignment horizontal="center" vertical="center" wrapText="1"/>
      <protection/>
    </xf>
    <xf numFmtId="0" fontId="43" fillId="0" borderId="20" xfId="87" applyFont="1" applyBorder="1" applyAlignment="1">
      <alignment horizontal="center" vertical="center" wrapText="1"/>
      <protection/>
    </xf>
    <xf numFmtId="0" fontId="43" fillId="0" borderId="71" xfId="87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49" fontId="23" fillId="0" borderId="64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0" fontId="27" fillId="5" borderId="12" xfId="0" applyFont="1" applyFill="1" applyBorder="1" applyAlignment="1">
      <alignment horizontal="centerContinuous"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35" fillId="5" borderId="15" xfId="0" applyNumberFormat="1" applyFont="1" applyFill="1" applyBorder="1" applyAlignment="1">
      <alignment horizontal="right" vertical="center" wrapText="1"/>
    </xf>
    <xf numFmtId="3" fontId="32" fillId="0" borderId="38" xfId="0" applyNumberFormat="1" applyFont="1" applyBorder="1" applyAlignment="1">
      <alignment horizontal="right"/>
    </xf>
    <xf numFmtId="3" fontId="30" fillId="5" borderId="15" xfId="0" applyNumberFormat="1" applyFont="1" applyFill="1" applyBorder="1" applyAlignment="1">
      <alignment horizontal="right" vertical="center"/>
    </xf>
    <xf numFmtId="3" fontId="32" fillId="0" borderId="40" xfId="0" applyNumberFormat="1" applyFont="1" applyBorder="1" applyAlignment="1">
      <alignment horizontal="right" vertical="center"/>
    </xf>
    <xf numFmtId="3" fontId="15" fillId="5" borderId="15" xfId="0" applyNumberFormat="1" applyFont="1" applyFill="1" applyBorder="1" applyAlignment="1">
      <alignment horizontal="right"/>
    </xf>
    <xf numFmtId="3" fontId="23" fillId="0" borderId="42" xfId="0" applyNumberFormat="1" applyFont="1" applyBorder="1" applyAlignment="1">
      <alignment horizontal="right" vertical="center"/>
    </xf>
    <xf numFmtId="3" fontId="23" fillId="0" borderId="42" xfId="0" applyNumberFormat="1" applyFont="1" applyBorder="1" applyAlignment="1" applyProtection="1">
      <alignment horizontal="right"/>
      <protection locked="0"/>
    </xf>
    <xf numFmtId="3" fontId="23" fillId="0" borderId="55" xfId="0" applyNumberFormat="1" applyFont="1" applyBorder="1" applyAlignment="1">
      <alignment horizontal="right" vertical="center"/>
    </xf>
    <xf numFmtId="3" fontId="27" fillId="5" borderId="15" xfId="0" applyNumberFormat="1" applyFont="1" applyFill="1" applyBorder="1" applyAlignment="1">
      <alignment horizontal="right" vertical="center"/>
    </xf>
    <xf numFmtId="0" fontId="45" fillId="0" borderId="16" xfId="0" applyFont="1" applyBorder="1" applyAlignment="1">
      <alignment horizontal="center" vertical="center" wrapText="1"/>
    </xf>
    <xf numFmtId="3" fontId="35" fillId="5" borderId="69" xfId="0" applyNumberFormat="1" applyFont="1" applyFill="1" applyBorder="1" applyAlignment="1">
      <alignment horizontal="right" wrapText="1"/>
    </xf>
    <xf numFmtId="3" fontId="35" fillId="5" borderId="63" xfId="0" applyNumberFormat="1" applyFont="1" applyFill="1" applyBorder="1" applyAlignment="1">
      <alignment horizontal="right" wrapText="1"/>
    </xf>
    <xf numFmtId="3" fontId="32" fillId="0" borderId="66" xfId="0" applyNumberFormat="1" applyFont="1" applyBorder="1" applyAlignment="1">
      <alignment horizontal="right" wrapText="1"/>
    </xf>
    <xf numFmtId="3" fontId="59" fillId="0" borderId="63" xfId="0" applyNumberFormat="1" applyFont="1" applyBorder="1" applyAlignment="1">
      <alignment horizontal="right"/>
    </xf>
    <xf numFmtId="3" fontId="30" fillId="5" borderId="63" xfId="0" applyNumberFormat="1" applyFont="1" applyFill="1" applyBorder="1" applyAlignment="1">
      <alignment horizontal="right"/>
    </xf>
    <xf numFmtId="3" fontId="23" fillId="0" borderId="66" xfId="0" applyNumberFormat="1" applyFont="1" applyBorder="1" applyAlignment="1">
      <alignment horizontal="right"/>
    </xf>
    <xf numFmtId="3" fontId="33" fillId="0" borderId="66" xfId="0" applyNumberFormat="1" applyFont="1" applyBorder="1" applyAlignment="1">
      <alignment horizontal="right"/>
    </xf>
    <xf numFmtId="3" fontId="15" fillId="5" borderId="63" xfId="0" applyNumberFormat="1" applyFont="1" applyFill="1" applyBorder="1" applyAlignment="1">
      <alignment horizontal="right" vertical="center"/>
    </xf>
    <xf numFmtId="3" fontId="23" fillId="0" borderId="63" xfId="0" applyNumberFormat="1" applyFont="1" applyBorder="1" applyAlignment="1">
      <alignment vertical="center"/>
    </xf>
    <xf numFmtId="3" fontId="23" fillId="0" borderId="63" xfId="0" applyNumberFormat="1" applyFont="1" applyBorder="1" applyAlignment="1">
      <alignment horizontal="right" vertical="center"/>
    </xf>
    <xf numFmtId="3" fontId="33" fillId="0" borderId="63" xfId="0" applyNumberFormat="1" applyFont="1" applyBorder="1" applyAlignment="1">
      <alignment horizontal="right" vertical="center"/>
    </xf>
    <xf numFmtId="3" fontId="23" fillId="0" borderId="63" xfId="0" applyNumberFormat="1" applyFont="1" applyBorder="1" applyAlignment="1" applyProtection="1">
      <alignment horizontal="right" vertical="center"/>
      <protection locked="0"/>
    </xf>
    <xf numFmtId="3" fontId="23" fillId="0" borderId="63" xfId="0" applyNumberFormat="1" applyFont="1" applyFill="1" applyBorder="1" applyAlignment="1">
      <alignment horizontal="right" vertical="center"/>
    </xf>
    <xf numFmtId="3" fontId="23" fillId="0" borderId="66" xfId="0" applyNumberFormat="1" applyFont="1" applyFill="1" applyBorder="1" applyAlignment="1">
      <alignment horizontal="right" vertical="center"/>
    </xf>
    <xf numFmtId="3" fontId="33" fillId="0" borderId="63" xfId="0" applyNumberFormat="1" applyFont="1" applyFill="1" applyBorder="1" applyAlignment="1">
      <alignment horizontal="right" vertical="center"/>
    </xf>
    <xf numFmtId="3" fontId="59" fillId="0" borderId="63" xfId="0" applyNumberFormat="1" applyFont="1" applyFill="1" applyBorder="1" applyAlignment="1">
      <alignment horizontal="right" vertical="center"/>
    </xf>
    <xf numFmtId="3" fontId="30" fillId="5" borderId="66" xfId="0" applyNumberFormat="1" applyFont="1" applyFill="1" applyBorder="1" applyAlignment="1">
      <alignment horizontal="right" vertical="center"/>
    </xf>
    <xf numFmtId="3" fontId="33" fillId="0" borderId="66" xfId="0" applyNumberFormat="1" applyFont="1" applyBorder="1" applyAlignment="1">
      <alignment horizontal="right" vertical="center"/>
    </xf>
    <xf numFmtId="3" fontId="23" fillId="0" borderId="66" xfId="0" applyNumberFormat="1" applyFont="1" applyBorder="1" applyAlignment="1">
      <alignment horizontal="right" vertical="center"/>
    </xf>
    <xf numFmtId="3" fontId="32" fillId="0" borderId="63" xfId="0" applyNumberFormat="1" applyFont="1" applyBorder="1" applyAlignment="1">
      <alignment vertical="center"/>
    </xf>
    <xf numFmtId="3" fontId="23" fillId="0" borderId="66" xfId="0" applyNumberFormat="1" applyFont="1" applyBorder="1" applyAlignment="1" applyProtection="1">
      <alignment horizontal="right" vertical="center"/>
      <protection locked="0"/>
    </xf>
    <xf numFmtId="3" fontId="33" fillId="0" borderId="63" xfId="0" applyNumberFormat="1" applyFont="1" applyBorder="1" applyAlignment="1" applyProtection="1">
      <alignment horizontal="right"/>
      <protection locked="0"/>
    </xf>
    <xf numFmtId="3" fontId="33" fillId="0" borderId="66" xfId="0" applyNumberFormat="1" applyFont="1" applyBorder="1" applyAlignment="1" applyProtection="1">
      <alignment horizontal="right"/>
      <protection locked="0"/>
    </xf>
    <xf numFmtId="3" fontId="33" fillId="0" borderId="63" xfId="0" applyNumberFormat="1" applyFont="1" applyBorder="1" applyAlignment="1" applyProtection="1">
      <alignment horizontal="right" vertical="center"/>
      <protection locked="0"/>
    </xf>
    <xf numFmtId="3" fontId="15" fillId="0" borderId="63" xfId="0" applyNumberFormat="1" applyFont="1" applyBorder="1" applyAlignment="1" applyProtection="1">
      <alignment horizontal="right" vertical="center"/>
      <protection locked="0"/>
    </xf>
    <xf numFmtId="3" fontId="23" fillId="0" borderId="63" xfId="0" applyNumberFormat="1" applyFont="1" applyBorder="1" applyAlignment="1" applyProtection="1">
      <alignment horizontal="right" vertical="center"/>
      <protection locked="0"/>
    </xf>
    <xf numFmtId="3" fontId="33" fillId="0" borderId="63" xfId="0" applyNumberFormat="1" applyFont="1" applyBorder="1" applyAlignment="1" applyProtection="1">
      <alignment horizontal="right" vertical="center"/>
      <protection locked="0"/>
    </xf>
    <xf numFmtId="3" fontId="30" fillId="0" borderId="63" xfId="0" applyNumberFormat="1" applyFont="1" applyFill="1" applyBorder="1" applyAlignment="1">
      <alignment horizontal="right" vertical="center"/>
    </xf>
    <xf numFmtId="3" fontId="23" fillId="0" borderId="66" xfId="0" applyNumberFormat="1" applyFont="1" applyBorder="1" applyAlignment="1" applyProtection="1">
      <alignment horizontal="right" vertical="center"/>
      <protection locked="0"/>
    </xf>
    <xf numFmtId="3" fontId="15" fillId="5" borderId="28" xfId="0" applyNumberFormat="1" applyFont="1" applyFill="1" applyBorder="1" applyAlignment="1">
      <alignment horizontal="right" vertical="center"/>
    </xf>
    <xf numFmtId="0" fontId="45" fillId="0" borderId="24" xfId="86" applyNumberFormat="1" applyFont="1" applyFill="1" applyBorder="1" applyAlignment="1" applyProtection="1">
      <alignment horizontal="center" vertical="center" wrapText="1"/>
      <protection/>
    </xf>
    <xf numFmtId="0" fontId="78" fillId="0" borderId="17" xfId="0" applyFont="1" applyBorder="1" applyAlignment="1">
      <alignment horizontal="center" vertical="center" wrapText="1"/>
    </xf>
    <xf numFmtId="1" fontId="79" fillId="0" borderId="0" xfId="0" applyNumberFormat="1" applyFont="1" applyFill="1" applyAlignment="1">
      <alignment/>
    </xf>
    <xf numFmtId="3" fontId="62" fillId="0" borderId="13" xfId="0" applyNumberFormat="1" applyFont="1" applyFill="1" applyBorder="1" applyAlignment="1">
      <alignment horizontal="right" vertical="center"/>
    </xf>
    <xf numFmtId="0" fontId="79" fillId="0" borderId="0" xfId="0" applyFont="1" applyFill="1" applyAlignment="1">
      <alignment/>
    </xf>
    <xf numFmtId="3" fontId="23" fillId="0" borderId="25" xfId="0" applyNumberFormat="1" applyFont="1" applyBorder="1" applyAlignment="1">
      <alignment horizontal="right" wrapText="1"/>
    </xf>
    <xf numFmtId="0" fontId="80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wrapText="1"/>
    </xf>
    <xf numFmtId="3" fontId="11" fillId="0" borderId="13" xfId="0" applyNumberFormat="1" applyFont="1" applyFill="1" applyBorder="1" applyAlignment="1">
      <alignment horizontal="right" vertical="center"/>
    </xf>
    <xf numFmtId="3" fontId="62" fillId="0" borderId="33" xfId="0" applyNumberFormat="1" applyFont="1" applyFill="1" applyBorder="1" applyAlignment="1">
      <alignment horizontal="right" vertical="center"/>
    </xf>
    <xf numFmtId="0" fontId="33" fillId="0" borderId="13" xfId="0" applyFont="1" applyFill="1" applyBorder="1" applyAlignment="1">
      <alignment vertical="center"/>
    </xf>
    <xf numFmtId="0" fontId="62" fillId="0" borderId="13" xfId="0" applyFont="1" applyFill="1" applyBorder="1" applyAlignment="1">
      <alignment vertical="center" wrapText="1"/>
    </xf>
    <xf numFmtId="0" fontId="62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 wrapText="1"/>
    </xf>
    <xf numFmtId="3" fontId="27" fillId="0" borderId="13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vertical="center"/>
    </xf>
    <xf numFmtId="3" fontId="27" fillId="0" borderId="13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 wrapText="1"/>
    </xf>
    <xf numFmtId="0" fontId="64" fillId="0" borderId="0" xfId="0" applyFont="1" applyFill="1" applyAlignment="1">
      <alignment/>
    </xf>
    <xf numFmtId="0" fontId="11" fillId="0" borderId="13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3" fontId="27" fillId="0" borderId="12" xfId="0" applyNumberFormat="1" applyFont="1" applyFill="1" applyBorder="1" applyAlignment="1">
      <alignment horizontal="right" vertical="center"/>
    </xf>
    <xf numFmtId="0" fontId="27" fillId="0" borderId="22" xfId="0" applyFont="1" applyFill="1" applyBorder="1" applyAlignment="1">
      <alignment vertical="center" wrapText="1"/>
    </xf>
    <xf numFmtId="3" fontId="27" fillId="0" borderId="22" xfId="0" applyNumberFormat="1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3" fontId="28" fillId="0" borderId="12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center" wrapText="1"/>
    </xf>
    <xf numFmtId="3" fontId="62" fillId="0" borderId="13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62" fillId="0" borderId="13" xfId="0" applyFont="1" applyFill="1" applyBorder="1" applyAlignment="1">
      <alignment vertical="center"/>
    </xf>
    <xf numFmtId="0" fontId="44" fillId="0" borderId="24" xfId="87" applyFont="1" applyBorder="1" applyAlignment="1">
      <alignment horizontal="center" vertical="center" wrapText="1"/>
      <protection/>
    </xf>
    <xf numFmtId="49" fontId="44" fillId="0" borderId="63" xfId="0" applyNumberFormat="1" applyFont="1" applyBorder="1" applyAlignment="1">
      <alignment horizontal="center" vertical="center" wrapText="1"/>
    </xf>
    <xf numFmtId="49" fontId="62" fillId="28" borderId="33" xfId="0" applyNumberFormat="1" applyFont="1" applyFill="1" applyBorder="1" applyAlignment="1">
      <alignment horizontal="center" vertical="center"/>
    </xf>
    <xf numFmtId="49" fontId="62" fillId="28" borderId="13" xfId="0" applyNumberFormat="1" applyFont="1" applyFill="1" applyBorder="1" applyAlignment="1">
      <alignment horizontal="center" vertical="center"/>
    </xf>
    <xf numFmtId="49" fontId="62" fillId="28" borderId="34" xfId="0" applyNumberFormat="1" applyFont="1" applyFill="1" applyBorder="1" applyAlignment="1">
      <alignment horizontal="left" vertical="center" wrapText="1"/>
    </xf>
    <xf numFmtId="3" fontId="62" fillId="28" borderId="42" xfId="0" applyNumberFormat="1" applyFont="1" applyFill="1" applyBorder="1" applyAlignment="1">
      <alignment horizontal="right" vertical="top" wrapText="1"/>
    </xf>
    <xf numFmtId="3" fontId="62" fillId="28" borderId="24" xfId="0" applyNumberFormat="1" applyFont="1" applyFill="1" applyBorder="1" applyAlignment="1">
      <alignment horizontal="right" vertical="center" wrapText="1"/>
    </xf>
    <xf numFmtId="3" fontId="62" fillId="28" borderId="25" xfId="0" applyNumberFormat="1" applyFont="1" applyFill="1" applyBorder="1" applyAlignment="1">
      <alignment horizontal="right" vertical="center" wrapText="1"/>
    </xf>
    <xf numFmtId="49" fontId="33" fillId="28" borderId="13" xfId="0" applyNumberFormat="1" applyFont="1" applyFill="1" applyBorder="1" applyAlignment="1">
      <alignment horizontal="center" vertical="center"/>
    </xf>
    <xf numFmtId="3" fontId="33" fillId="28" borderId="42" xfId="0" applyNumberFormat="1" applyFont="1" applyFill="1" applyBorder="1" applyAlignment="1">
      <alignment horizontal="right" vertical="center"/>
    </xf>
    <xf numFmtId="3" fontId="33" fillId="28" borderId="24" xfId="0" applyNumberFormat="1" applyFont="1" applyFill="1" applyBorder="1" applyAlignment="1">
      <alignment horizontal="right" vertical="center"/>
    </xf>
    <xf numFmtId="3" fontId="33" fillId="28" borderId="25" xfId="0" applyNumberFormat="1" applyFont="1" applyFill="1" applyBorder="1" applyAlignment="1">
      <alignment horizontal="right" vertical="center"/>
    </xf>
    <xf numFmtId="3" fontId="62" fillId="28" borderId="42" xfId="0" applyNumberFormat="1" applyFont="1" applyFill="1" applyBorder="1" applyAlignment="1">
      <alignment horizontal="right" vertical="center" wrapText="1"/>
    </xf>
    <xf numFmtId="3" fontId="62" fillId="28" borderId="32" xfId="0" applyNumberFormat="1" applyFont="1" applyFill="1" applyBorder="1" applyAlignment="1">
      <alignment horizontal="right" vertical="center" wrapText="1"/>
    </xf>
    <xf numFmtId="3" fontId="62" fillId="28" borderId="13" xfId="0" applyNumberFormat="1" applyFont="1" applyFill="1" applyBorder="1" applyAlignment="1">
      <alignment horizontal="right"/>
    </xf>
    <xf numFmtId="3" fontId="62" fillId="28" borderId="42" xfId="0" applyNumberFormat="1" applyFont="1" applyFill="1" applyBorder="1" applyAlignment="1">
      <alignment horizontal="right" vertical="center"/>
    </xf>
    <xf numFmtId="3" fontId="62" fillId="28" borderId="24" xfId="0" applyNumberFormat="1" applyFont="1" applyFill="1" applyBorder="1" applyAlignment="1">
      <alignment horizontal="right" vertical="center"/>
    </xf>
    <xf numFmtId="3" fontId="62" fillId="28" borderId="25" xfId="0" applyNumberFormat="1" applyFont="1" applyFill="1" applyBorder="1" applyAlignment="1">
      <alignment horizontal="right" vertical="center"/>
    </xf>
    <xf numFmtId="3" fontId="62" fillId="28" borderId="32" xfId="0" applyNumberFormat="1" applyFont="1" applyFill="1" applyBorder="1" applyAlignment="1">
      <alignment horizontal="right" vertical="center"/>
    </xf>
    <xf numFmtId="3" fontId="62" fillId="28" borderId="13" xfId="0" applyNumberFormat="1" applyFont="1" applyFill="1" applyBorder="1" applyAlignment="1">
      <alignment horizontal="right" vertical="center"/>
    </xf>
    <xf numFmtId="49" fontId="62" fillId="28" borderId="13" xfId="0" applyNumberFormat="1" applyFont="1" applyFill="1" applyBorder="1" applyAlignment="1">
      <alignment horizontal="center"/>
    </xf>
    <xf numFmtId="3" fontId="62" fillId="28" borderId="42" xfId="0" applyNumberFormat="1" applyFont="1" applyFill="1" applyBorder="1" applyAlignment="1">
      <alignment horizontal="right"/>
    </xf>
    <xf numFmtId="3" fontId="62" fillId="28" borderId="24" xfId="0" applyNumberFormat="1" applyFont="1" applyFill="1" applyBorder="1" applyAlignment="1">
      <alignment horizontal="right" wrapText="1"/>
    </xf>
    <xf numFmtId="3" fontId="62" fillId="28" borderId="25" xfId="0" applyNumberFormat="1" applyFont="1" applyFill="1" applyBorder="1" applyAlignment="1">
      <alignment horizontal="right" wrapText="1"/>
    </xf>
    <xf numFmtId="3" fontId="62" fillId="28" borderId="42" xfId="0" applyNumberFormat="1" applyFont="1" applyFill="1" applyBorder="1" applyAlignment="1">
      <alignment horizontal="right" wrapText="1"/>
    </xf>
    <xf numFmtId="3" fontId="62" fillId="28" borderId="34" xfId="0" applyNumberFormat="1" applyFont="1" applyFill="1" applyBorder="1" applyAlignment="1">
      <alignment horizontal="right"/>
    </xf>
    <xf numFmtId="3" fontId="33" fillId="28" borderId="42" xfId="0" applyNumberFormat="1" applyFont="1" applyFill="1" applyBorder="1" applyAlignment="1">
      <alignment horizontal="right"/>
    </xf>
    <xf numFmtId="3" fontId="33" fillId="28" borderId="25" xfId="0" applyNumberFormat="1" applyFont="1" applyFill="1" applyBorder="1" applyAlignment="1">
      <alignment horizontal="right"/>
    </xf>
    <xf numFmtId="3" fontId="33" fillId="28" borderId="24" xfId="0" applyNumberFormat="1" applyFont="1" applyFill="1" applyBorder="1" applyAlignment="1">
      <alignment horizontal="right"/>
    </xf>
    <xf numFmtId="49" fontId="33" fillId="28" borderId="46" xfId="0" applyNumberFormat="1" applyFont="1" applyFill="1" applyBorder="1" applyAlignment="1">
      <alignment horizontal="center" vertical="center"/>
    </xf>
    <xf numFmtId="3" fontId="33" fillId="28" borderId="30" xfId="0" applyNumberFormat="1" applyFont="1" applyFill="1" applyBorder="1" applyAlignment="1">
      <alignment horizontal="right"/>
    </xf>
    <xf numFmtId="3" fontId="33" fillId="28" borderId="42" xfId="0" applyNumberFormat="1" applyFont="1" applyFill="1" applyBorder="1" applyAlignment="1">
      <alignment horizontal="right" wrapText="1"/>
    </xf>
    <xf numFmtId="3" fontId="33" fillId="28" borderId="25" xfId="0" applyNumberFormat="1" applyFont="1" applyFill="1" applyBorder="1" applyAlignment="1">
      <alignment horizontal="right" wrapText="1"/>
    </xf>
    <xf numFmtId="3" fontId="23" fillId="0" borderId="24" xfId="0" applyNumberFormat="1" applyFont="1" applyFill="1" applyBorder="1" applyAlignment="1" applyProtection="1">
      <alignment horizontal="right" vertical="center"/>
      <protection locked="0"/>
    </xf>
    <xf numFmtId="49" fontId="30" fillId="24" borderId="13" xfId="0" applyNumberFormat="1" applyFont="1" applyFill="1" applyBorder="1" applyAlignment="1">
      <alignment horizontal="center" vertical="center"/>
    </xf>
    <xf numFmtId="49" fontId="23" fillId="24" borderId="13" xfId="0" applyNumberFormat="1" applyFont="1" applyFill="1" applyBorder="1" applyAlignment="1">
      <alignment horizontal="center" vertical="center"/>
    </xf>
    <xf numFmtId="3" fontId="23" fillId="24" borderId="42" xfId="0" applyNumberFormat="1" applyFont="1" applyFill="1" applyBorder="1" applyAlignment="1">
      <alignment horizontal="right" vertical="center"/>
    </xf>
    <xf numFmtId="3" fontId="23" fillId="24" borderId="25" xfId="0" applyNumberFormat="1" applyFont="1" applyFill="1" applyBorder="1" applyAlignment="1" applyProtection="1">
      <alignment horizontal="right" vertical="center"/>
      <protection locked="0"/>
    </xf>
    <xf numFmtId="3" fontId="30" fillId="24" borderId="42" xfId="0" applyNumberFormat="1" applyFont="1" applyFill="1" applyBorder="1" applyAlignment="1">
      <alignment horizontal="right" vertical="center"/>
    </xf>
    <xf numFmtId="0" fontId="47" fillId="0" borderId="56" xfId="0" applyFont="1" applyFill="1" applyBorder="1" applyAlignment="1" applyProtection="1">
      <alignment horizontal="center" vertical="center" wrapText="1"/>
      <protection locked="0"/>
    </xf>
    <xf numFmtId="3" fontId="48" fillId="0" borderId="0" xfId="0" applyNumberFormat="1" applyFill="1" applyAlignment="1" applyProtection="1">
      <alignment/>
      <protection locked="0"/>
    </xf>
    <xf numFmtId="3" fontId="44" fillId="0" borderId="43" xfId="0" applyNumberFormat="1" applyFont="1" applyFill="1" applyBorder="1" applyAlignment="1" applyProtection="1">
      <alignment/>
      <protection locked="0"/>
    </xf>
    <xf numFmtId="3" fontId="44" fillId="0" borderId="30" xfId="0" applyNumberFormat="1" applyFont="1" applyFill="1" applyBorder="1" applyAlignment="1" applyProtection="1">
      <alignment/>
      <protection locked="0"/>
    </xf>
    <xf numFmtId="3" fontId="44" fillId="0" borderId="49" xfId="0" applyNumberFormat="1" applyFont="1" applyFill="1" applyBorder="1" applyAlignment="1" applyProtection="1">
      <alignment/>
      <protection locked="0"/>
    </xf>
    <xf numFmtId="3" fontId="44" fillId="0" borderId="43" xfId="0" applyNumberFormat="1" applyFont="1" applyFill="1" applyBorder="1" applyAlignment="1" applyProtection="1">
      <alignment/>
      <protection/>
    </xf>
    <xf numFmtId="3" fontId="44" fillId="0" borderId="44" xfId="0" applyNumberFormat="1" applyFont="1" applyFill="1" applyBorder="1" applyAlignment="1" applyProtection="1">
      <alignment/>
      <protection locked="0"/>
    </xf>
    <xf numFmtId="3" fontId="35" fillId="5" borderId="15" xfId="0" applyNumberFormat="1" applyFont="1" applyFill="1" applyBorder="1" applyAlignment="1" applyProtection="1">
      <alignment/>
      <protection locked="0"/>
    </xf>
    <xf numFmtId="3" fontId="35" fillId="5" borderId="16" xfId="0" applyNumberFormat="1" applyFont="1" applyFill="1" applyBorder="1" applyAlignment="1" applyProtection="1">
      <alignment/>
      <protection locked="0"/>
    </xf>
    <xf numFmtId="3" fontId="35" fillId="5" borderId="51" xfId="0" applyNumberFormat="1" applyFont="1" applyFill="1" applyBorder="1" applyAlignment="1" applyProtection="1">
      <alignment/>
      <protection locked="0"/>
    </xf>
    <xf numFmtId="3" fontId="35" fillId="5" borderId="17" xfId="0" applyNumberFormat="1" applyFont="1" applyFill="1" applyBorder="1" applyAlignment="1" applyProtection="1">
      <alignment/>
      <protection locked="0"/>
    </xf>
    <xf numFmtId="3" fontId="35" fillId="5" borderId="15" xfId="0" applyNumberFormat="1" applyFont="1" applyFill="1" applyBorder="1" applyAlignment="1" applyProtection="1">
      <alignment/>
      <protection/>
    </xf>
    <xf numFmtId="3" fontId="44" fillId="0" borderId="42" xfId="0" applyNumberFormat="1" applyFont="1" applyFill="1" applyBorder="1" applyAlignment="1" applyProtection="1">
      <alignment/>
      <protection locked="0"/>
    </xf>
    <xf numFmtId="3" fontId="44" fillId="0" borderId="24" xfId="0" applyNumberFormat="1" applyFont="1" applyFill="1" applyBorder="1" applyAlignment="1" applyProtection="1">
      <alignment/>
      <protection locked="0"/>
    </xf>
    <xf numFmtId="3" fontId="44" fillId="0" borderId="32" xfId="0" applyNumberFormat="1" applyFont="1" applyFill="1" applyBorder="1" applyAlignment="1" applyProtection="1">
      <alignment/>
      <protection locked="0"/>
    </xf>
    <xf numFmtId="3" fontId="44" fillId="0" borderId="25" xfId="0" applyNumberFormat="1" applyFont="1" applyFill="1" applyBorder="1" applyAlignment="1" applyProtection="1">
      <alignment/>
      <protection locked="0"/>
    </xf>
    <xf numFmtId="3" fontId="44" fillId="0" borderId="42" xfId="0" applyNumberFormat="1" applyFont="1" applyFill="1" applyBorder="1" applyAlignment="1" applyProtection="1">
      <alignment/>
      <protection/>
    </xf>
    <xf numFmtId="49" fontId="16" fillId="0" borderId="14" xfId="0" applyNumberFormat="1" applyFont="1" applyFill="1" applyBorder="1" applyAlignment="1" applyProtection="1">
      <alignment horizontal="center"/>
      <protection locked="0"/>
    </xf>
    <xf numFmtId="3" fontId="35" fillId="0" borderId="15" xfId="0" applyNumberFormat="1" applyFont="1" applyBorder="1" applyAlignment="1" applyProtection="1">
      <alignment/>
      <protection locked="0"/>
    </xf>
    <xf numFmtId="3" fontId="35" fillId="0" borderId="15" xfId="0" applyNumberFormat="1" applyFont="1" applyBorder="1" applyAlignment="1" applyProtection="1">
      <alignment/>
      <protection/>
    </xf>
    <xf numFmtId="3" fontId="35" fillId="0" borderId="16" xfId="0" applyNumberFormat="1" applyFont="1" applyBorder="1" applyAlignment="1" applyProtection="1">
      <alignment/>
      <protection locked="0"/>
    </xf>
    <xf numFmtId="3" fontId="35" fillId="0" borderId="17" xfId="0" applyNumberFormat="1" applyFont="1" applyBorder="1" applyAlignment="1" applyProtection="1">
      <alignment/>
      <protection locked="0"/>
    </xf>
    <xf numFmtId="3" fontId="35" fillId="0" borderId="14" xfId="0" applyNumberFormat="1" applyFont="1" applyBorder="1" applyAlignment="1" applyProtection="1">
      <alignment/>
      <protection locked="0"/>
    </xf>
    <xf numFmtId="3" fontId="35" fillId="0" borderId="12" xfId="0" applyNumberFormat="1" applyFont="1" applyBorder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2" fillId="0" borderId="37" xfId="0" applyNumberFormat="1" applyFont="1" applyFill="1" applyBorder="1" applyAlignment="1" applyProtection="1">
      <alignment horizontal="center"/>
      <protection locked="0"/>
    </xf>
    <xf numFmtId="3" fontId="32" fillId="0" borderId="43" xfId="0" applyNumberFormat="1" applyFont="1" applyFill="1" applyBorder="1" applyAlignment="1" applyProtection="1">
      <alignment/>
      <protection locked="0"/>
    </xf>
    <xf numFmtId="3" fontId="32" fillId="0" borderId="30" xfId="0" applyNumberFormat="1" applyFont="1" applyFill="1" applyBorder="1" applyAlignment="1" applyProtection="1">
      <alignment/>
      <protection locked="0"/>
    </xf>
    <xf numFmtId="3" fontId="32" fillId="0" borderId="49" xfId="0" applyNumberFormat="1" applyFont="1" applyFill="1" applyBorder="1" applyAlignment="1" applyProtection="1">
      <alignment/>
      <protection locked="0"/>
    </xf>
    <xf numFmtId="3" fontId="32" fillId="0" borderId="44" xfId="0" applyNumberFormat="1" applyFont="1" applyBorder="1" applyAlignment="1" applyProtection="1">
      <alignment/>
      <protection locked="0"/>
    </xf>
    <xf numFmtId="3" fontId="32" fillId="0" borderId="43" xfId="0" applyNumberFormat="1" applyFont="1" applyFill="1" applyBorder="1" applyAlignment="1" applyProtection="1">
      <alignment/>
      <protection/>
    </xf>
    <xf numFmtId="3" fontId="32" fillId="0" borderId="44" xfId="0" applyNumberFormat="1" applyFont="1" applyFill="1" applyBorder="1" applyAlignment="1" applyProtection="1">
      <alignment/>
      <protection locked="0"/>
    </xf>
    <xf numFmtId="49" fontId="32" fillId="0" borderId="33" xfId="0" applyNumberFormat="1" applyFont="1" applyFill="1" applyBorder="1" applyAlignment="1" applyProtection="1">
      <alignment horizontal="center"/>
      <protection locked="0"/>
    </xf>
    <xf numFmtId="3" fontId="32" fillId="0" borderId="40" xfId="0" applyNumberFormat="1" applyFont="1" applyBorder="1" applyAlignment="1" applyProtection="1">
      <alignment/>
      <protection locked="0"/>
    </xf>
    <xf numFmtId="3" fontId="32" fillId="0" borderId="47" xfId="0" applyNumberFormat="1" applyFont="1" applyBorder="1" applyAlignment="1" applyProtection="1">
      <alignment/>
      <protection locked="0"/>
    </xf>
    <xf numFmtId="3" fontId="32" fillId="0" borderId="72" xfId="0" applyNumberFormat="1" applyFont="1" applyBorder="1" applyAlignment="1" applyProtection="1">
      <alignment/>
      <protection locked="0"/>
    </xf>
    <xf numFmtId="3" fontId="32" fillId="0" borderId="41" xfId="0" applyNumberFormat="1" applyFont="1" applyBorder="1" applyAlignment="1" applyProtection="1">
      <alignment/>
      <protection locked="0"/>
    </xf>
    <xf numFmtId="3" fontId="32" fillId="0" borderId="40" xfId="0" applyNumberFormat="1" applyFont="1" applyBorder="1" applyAlignment="1" applyProtection="1">
      <alignment/>
      <protection/>
    </xf>
    <xf numFmtId="0" fontId="27" fillId="5" borderId="33" xfId="0" applyFont="1" applyFill="1" applyBorder="1" applyAlignment="1">
      <alignment horizontal="center" vertical="center" wrapText="1"/>
    </xf>
    <xf numFmtId="3" fontId="35" fillId="5" borderId="24" xfId="0" applyNumberFormat="1" applyFont="1" applyFill="1" applyBorder="1" applyAlignment="1" applyProtection="1">
      <alignment/>
      <protection locked="0"/>
    </xf>
    <xf numFmtId="3" fontId="35" fillId="5" borderId="24" xfId="0" applyNumberFormat="1" applyFont="1" applyFill="1" applyBorder="1" applyAlignment="1" applyProtection="1">
      <alignment/>
      <protection/>
    </xf>
    <xf numFmtId="0" fontId="32" fillId="0" borderId="37" xfId="0" applyFont="1" applyFill="1" applyBorder="1" applyAlignment="1" applyProtection="1">
      <alignment horizontal="left" wrapText="1"/>
      <protection locked="0"/>
    </xf>
    <xf numFmtId="0" fontId="32" fillId="0" borderId="33" xfId="0" applyFont="1" applyFill="1" applyBorder="1" applyAlignment="1" applyProtection="1">
      <alignment horizontal="left" wrapText="1"/>
      <protection locked="0"/>
    </xf>
    <xf numFmtId="3" fontId="32" fillId="0" borderId="42" xfId="0" applyNumberFormat="1" applyFont="1" applyFill="1" applyBorder="1" applyAlignment="1" applyProtection="1">
      <alignment/>
      <protection locked="0"/>
    </xf>
    <xf numFmtId="3" fontId="32" fillId="0" borderId="24" xfId="0" applyNumberFormat="1" applyFont="1" applyFill="1" applyBorder="1" applyAlignment="1" applyProtection="1">
      <alignment/>
      <protection locked="0"/>
    </xf>
    <xf numFmtId="3" fontId="32" fillId="0" borderId="32" xfId="0" applyNumberFormat="1" applyFont="1" applyFill="1" applyBorder="1" applyAlignment="1" applyProtection="1">
      <alignment/>
      <protection locked="0"/>
    </xf>
    <xf numFmtId="3" fontId="32" fillId="0" borderId="25" xfId="0" applyNumberFormat="1" applyFont="1" applyFill="1" applyBorder="1" applyAlignment="1" applyProtection="1">
      <alignment/>
      <protection locked="0"/>
    </xf>
    <xf numFmtId="3" fontId="32" fillId="0" borderId="42" xfId="0" applyNumberFormat="1" applyFont="1" applyFill="1" applyBorder="1" applyAlignment="1" applyProtection="1">
      <alignment/>
      <protection/>
    </xf>
    <xf numFmtId="0" fontId="65" fillId="0" borderId="12" xfId="0" applyFont="1" applyFill="1" applyBorder="1" applyAlignment="1" applyProtection="1">
      <alignment/>
      <protection locked="0"/>
    </xf>
    <xf numFmtId="49" fontId="23" fillId="0" borderId="73" xfId="0" applyNumberFormat="1" applyFont="1" applyFill="1" applyBorder="1" applyAlignment="1">
      <alignment horizontal="center" vertical="center"/>
    </xf>
    <xf numFmtId="49" fontId="23" fillId="0" borderId="57" xfId="0" applyNumberFormat="1" applyFont="1" applyFill="1" applyBorder="1" applyAlignment="1">
      <alignment horizontal="center" vertical="center"/>
    </xf>
    <xf numFmtId="49" fontId="23" fillId="0" borderId="52" xfId="0" applyNumberFormat="1" applyFont="1" applyFill="1" applyBorder="1" applyAlignment="1">
      <alignment horizontal="center" vertical="center"/>
    </xf>
    <xf numFmtId="0" fontId="23" fillId="0" borderId="69" xfId="0" applyFont="1" applyBorder="1" applyAlignment="1">
      <alignment horizontal="justify" vertical="center" wrapText="1"/>
    </xf>
    <xf numFmtId="0" fontId="23" fillId="0" borderId="63" xfId="0" applyFont="1" applyBorder="1" applyAlignment="1">
      <alignment horizontal="justify" vertical="center" wrapText="1"/>
    </xf>
    <xf numFmtId="0" fontId="23" fillId="0" borderId="70" xfId="0" applyFont="1" applyBorder="1" applyAlignment="1">
      <alignment horizontal="justify" vertical="center" wrapText="1"/>
    </xf>
    <xf numFmtId="0" fontId="44" fillId="0" borderId="74" xfId="87" applyFont="1" applyBorder="1" applyAlignment="1">
      <alignment horizontal="center" vertical="center" wrapText="1"/>
      <protection/>
    </xf>
    <xf numFmtId="0" fontId="44" fillId="0" borderId="27" xfId="87" applyFont="1" applyBorder="1" applyAlignment="1">
      <alignment horizontal="center" vertical="center" wrapText="1"/>
      <protection/>
    </xf>
    <xf numFmtId="0" fontId="44" fillId="0" borderId="75" xfId="0" applyFont="1" applyBorder="1" applyAlignment="1">
      <alignment horizontal="left" vertical="center" wrapText="1"/>
    </xf>
    <xf numFmtId="205" fontId="44" fillId="0" borderId="68" xfId="0" applyNumberFormat="1" applyFont="1" applyBorder="1" applyAlignment="1">
      <alignment horizontal="center" vertical="center" wrapText="1"/>
    </xf>
    <xf numFmtId="205" fontId="45" fillId="5" borderId="17" xfId="0" applyNumberFormat="1" applyFont="1" applyFill="1" applyBorder="1" applyAlignment="1">
      <alignment horizontal="center" vertical="center" wrapText="1"/>
    </xf>
    <xf numFmtId="3" fontId="18" fillId="0" borderId="53" xfId="0" applyNumberFormat="1" applyFont="1" applyFill="1" applyBorder="1" applyAlignment="1">
      <alignment horizontal="center" vertical="center"/>
    </xf>
    <xf numFmtId="205" fontId="44" fillId="0" borderId="41" xfId="0" applyNumberFormat="1" applyFont="1" applyBorder="1" applyAlignment="1">
      <alignment horizontal="center" vertical="center" wrapText="1"/>
    </xf>
    <xf numFmtId="205" fontId="44" fillId="0" borderId="44" xfId="0" applyNumberFormat="1" applyFont="1" applyBorder="1" applyAlignment="1">
      <alignment horizontal="center" vertical="center" wrapText="1"/>
    </xf>
    <xf numFmtId="3" fontId="44" fillId="0" borderId="25" xfId="0" applyNumberFormat="1" applyFont="1" applyBorder="1" applyAlignment="1">
      <alignment horizontal="center" vertical="center" wrapText="1"/>
    </xf>
    <xf numFmtId="205" fontId="44" fillId="0" borderId="76" xfId="0" applyNumberFormat="1" applyFont="1" applyBorder="1" applyAlignment="1">
      <alignment horizontal="center" vertical="center" wrapText="1"/>
    </xf>
    <xf numFmtId="205" fontId="44" fillId="0" borderId="25" xfId="0" applyNumberFormat="1" applyFont="1" applyFill="1" applyBorder="1" applyAlignment="1">
      <alignment horizontal="center" vertical="center" wrapText="1"/>
    </xf>
    <xf numFmtId="205" fontId="44" fillId="0" borderId="74" xfId="0" applyNumberFormat="1" applyFont="1" applyBorder="1" applyAlignment="1">
      <alignment horizontal="center" vertical="center" wrapText="1"/>
    </xf>
    <xf numFmtId="205" fontId="44" fillId="0" borderId="77" xfId="0" applyNumberFormat="1" applyFont="1" applyBorder="1" applyAlignment="1">
      <alignment horizontal="center" vertical="center" wrapText="1"/>
    </xf>
    <xf numFmtId="205" fontId="44" fillId="5" borderId="15" xfId="0" applyNumberFormat="1" applyFont="1" applyFill="1" applyBorder="1" applyAlignment="1">
      <alignment horizontal="center" vertical="center" wrapText="1"/>
    </xf>
    <xf numFmtId="205" fontId="35" fillId="5" borderId="17" xfId="0" applyNumberFormat="1" applyFont="1" applyFill="1" applyBorder="1" applyAlignment="1">
      <alignment horizontal="center" vertical="center" wrapText="1"/>
    </xf>
    <xf numFmtId="210" fontId="82" fillId="0" borderId="16" xfId="0" applyNumberFormat="1" applyFont="1" applyBorder="1" applyAlignment="1">
      <alignment vertical="center"/>
    </xf>
    <xf numFmtId="3" fontId="82" fillId="0" borderId="45" xfId="0" applyNumberFormat="1" applyFont="1" applyBorder="1" applyAlignment="1">
      <alignment/>
    </xf>
    <xf numFmtId="210" fontId="70" fillId="0" borderId="16" xfId="0" applyNumberFormat="1" applyFont="1" applyFill="1" applyBorder="1" applyAlignment="1">
      <alignment vertical="center" shrinkToFit="1"/>
    </xf>
    <xf numFmtId="3" fontId="30" fillId="0" borderId="24" xfId="0" applyNumberFormat="1" applyFont="1" applyFill="1" applyBorder="1" applyAlignment="1">
      <alignment horizontal="right"/>
    </xf>
    <xf numFmtId="3" fontId="30" fillId="0" borderId="25" xfId="0" applyNumberFormat="1" applyFont="1" applyFill="1" applyBorder="1" applyAlignment="1">
      <alignment horizontal="right"/>
    </xf>
    <xf numFmtId="3" fontId="30" fillId="0" borderId="42" xfId="0" applyNumberFormat="1" applyFont="1" applyFill="1" applyBorder="1" applyAlignment="1">
      <alignment horizontal="right"/>
    </xf>
    <xf numFmtId="3" fontId="23" fillId="0" borderId="24" xfId="0" applyNumberFormat="1" applyFont="1" applyBorder="1" applyAlignment="1" applyProtection="1">
      <alignment horizontal="right"/>
      <protection locked="0"/>
    </xf>
    <xf numFmtId="3" fontId="23" fillId="0" borderId="25" xfId="0" applyNumberFormat="1" applyFont="1" applyBorder="1" applyAlignment="1" applyProtection="1">
      <alignment horizontal="right"/>
      <protection locked="0"/>
    </xf>
    <xf numFmtId="3" fontId="30" fillId="0" borderId="42" xfId="0" applyNumberFormat="1" applyFont="1" applyFill="1" applyBorder="1" applyAlignment="1" applyProtection="1">
      <alignment horizontal="right"/>
      <protection locked="0"/>
    </xf>
    <xf numFmtId="3" fontId="30" fillId="0" borderId="25" xfId="0" applyNumberFormat="1" applyFont="1" applyFill="1" applyBorder="1" applyAlignment="1" applyProtection="1">
      <alignment horizontal="right"/>
      <protection locked="0"/>
    </xf>
    <xf numFmtId="3" fontId="33" fillId="28" borderId="24" xfId="0" applyNumberFormat="1" applyFont="1" applyFill="1" applyBorder="1" applyAlignment="1" applyProtection="1">
      <alignment horizontal="right"/>
      <protection locked="0"/>
    </xf>
    <xf numFmtId="49" fontId="44" fillId="0" borderId="63" xfId="87" applyNumberFormat="1" applyFont="1" applyBorder="1" applyAlignment="1">
      <alignment horizontal="center" vertical="center" wrapText="1"/>
      <protection/>
    </xf>
    <xf numFmtId="0" fontId="83" fillId="0" borderId="0" xfId="0" applyFont="1" applyFill="1" applyAlignment="1" applyProtection="1">
      <alignment horizontal="right" vertical="top" wrapText="1"/>
      <protection locked="0"/>
    </xf>
    <xf numFmtId="0" fontId="83" fillId="0" borderId="0" xfId="0" applyFont="1" applyFill="1" applyAlignment="1" applyProtection="1">
      <alignment vertical="top" wrapText="1"/>
      <protection locked="0"/>
    </xf>
    <xf numFmtId="3" fontId="40" fillId="0" borderId="0" xfId="0" applyNumberFormat="1" applyFont="1" applyFill="1" applyAlignment="1" applyProtection="1">
      <alignment/>
      <protection locked="0"/>
    </xf>
    <xf numFmtId="49" fontId="44" fillId="0" borderId="37" xfId="0" applyNumberFormat="1" applyFont="1" applyFill="1" applyBorder="1" applyAlignment="1" applyProtection="1">
      <alignment horizontal="center"/>
      <protection locked="0"/>
    </xf>
    <xf numFmtId="49" fontId="44" fillId="0" borderId="37" xfId="0" applyNumberFormat="1" applyFont="1" applyFill="1" applyBorder="1" applyAlignment="1" applyProtection="1">
      <alignment horizontal="center" vertical="center"/>
      <protection locked="0"/>
    </xf>
    <xf numFmtId="49" fontId="44" fillId="0" borderId="33" xfId="0" applyNumberFormat="1" applyFont="1" applyFill="1" applyBorder="1" applyAlignment="1" applyProtection="1">
      <alignment horizontal="center" vertical="center"/>
      <protection locked="0"/>
    </xf>
    <xf numFmtId="49" fontId="45" fillId="0" borderId="14" xfId="0" applyNumberFormat="1" applyFont="1" applyFill="1" applyBorder="1" applyAlignment="1" applyProtection="1">
      <alignment horizontal="center"/>
      <protection locked="0"/>
    </xf>
    <xf numFmtId="49" fontId="45" fillId="0" borderId="0" xfId="0" applyNumberFormat="1" applyFont="1" applyFill="1" applyAlignment="1" applyProtection="1">
      <alignment horizontal="center"/>
      <protection locked="0"/>
    </xf>
    <xf numFmtId="0" fontId="45" fillId="0" borderId="0" xfId="0" applyFont="1" applyFill="1" applyAlignment="1" applyProtection="1">
      <alignment horizontal="center"/>
      <protection locked="0"/>
    </xf>
    <xf numFmtId="49" fontId="44" fillId="0" borderId="64" xfId="0" applyNumberFormat="1" applyFont="1" applyFill="1" applyBorder="1" applyAlignment="1" applyProtection="1">
      <alignment horizontal="center"/>
      <protection locked="0"/>
    </xf>
    <xf numFmtId="0" fontId="32" fillId="0" borderId="64" xfId="0" applyFont="1" applyFill="1" applyBorder="1" applyAlignment="1" applyProtection="1">
      <alignment horizontal="left" wrapText="1"/>
      <protection locked="0"/>
    </xf>
    <xf numFmtId="3" fontId="44" fillId="0" borderId="40" xfId="0" applyNumberFormat="1" applyFont="1" applyBorder="1" applyAlignment="1" applyProtection="1">
      <alignment/>
      <protection locked="0"/>
    </xf>
    <xf numFmtId="3" fontId="44" fillId="0" borderId="47" xfId="0" applyNumberFormat="1" applyFont="1" applyBorder="1" applyAlignment="1" applyProtection="1">
      <alignment/>
      <protection locked="0"/>
    </xf>
    <xf numFmtId="3" fontId="44" fillId="0" borderId="72" xfId="0" applyNumberFormat="1" applyFont="1" applyBorder="1" applyAlignment="1" applyProtection="1">
      <alignment/>
      <protection locked="0"/>
    </xf>
    <xf numFmtId="3" fontId="44" fillId="0" borderId="41" xfId="0" applyNumberFormat="1" applyFont="1" applyBorder="1" applyAlignment="1" applyProtection="1">
      <alignment/>
      <protection locked="0"/>
    </xf>
    <xf numFmtId="3" fontId="44" fillId="0" borderId="40" xfId="0" applyNumberFormat="1" applyFont="1" applyBorder="1" applyAlignment="1" applyProtection="1">
      <alignment/>
      <protection/>
    </xf>
    <xf numFmtId="49" fontId="65" fillId="5" borderId="12" xfId="0" applyNumberFormat="1" applyFont="1" applyFill="1" applyBorder="1" applyAlignment="1">
      <alignment horizontal="center" vertical="center"/>
    </xf>
    <xf numFmtId="49" fontId="65" fillId="5" borderId="12" xfId="0" applyNumberFormat="1" applyFont="1" applyFill="1" applyBorder="1" applyAlignment="1">
      <alignment horizontal="center" vertical="center" wrapText="1"/>
    </xf>
    <xf numFmtId="3" fontId="44" fillId="0" borderId="44" xfId="0" applyNumberFormat="1" applyFont="1" applyBorder="1" applyAlignment="1" applyProtection="1">
      <alignment/>
      <protection locked="0"/>
    </xf>
    <xf numFmtId="3" fontId="35" fillId="5" borderId="16" xfId="0" applyNumberFormat="1" applyFont="1" applyFill="1" applyBorder="1" applyAlignment="1">
      <alignment horizontal="right" vertical="center"/>
    </xf>
    <xf numFmtId="3" fontId="35" fillId="5" borderId="17" xfId="0" applyNumberFormat="1" applyFont="1" applyFill="1" applyBorder="1" applyAlignment="1">
      <alignment horizontal="right" vertical="center"/>
    </xf>
    <xf numFmtId="0" fontId="23" fillId="0" borderId="34" xfId="0" applyFont="1" applyBorder="1" applyAlignment="1">
      <alignment horizontal="justify" vertical="center" wrapText="1"/>
    </xf>
    <xf numFmtId="0" fontId="23" fillId="0" borderId="34" xfId="0" applyFont="1" applyFill="1" applyBorder="1" applyAlignment="1">
      <alignment horizontal="justify" vertical="center" wrapText="1"/>
    </xf>
    <xf numFmtId="0" fontId="23" fillId="0" borderId="78" xfId="0" applyFont="1" applyFill="1" applyBorder="1" applyAlignment="1">
      <alignment horizontal="justify" vertical="center" wrapText="1"/>
    </xf>
    <xf numFmtId="0" fontId="4" fillId="0" borderId="0" xfId="0" applyFont="1" applyFill="1" applyAlignment="1" applyProtection="1">
      <alignment vertical="top" wrapText="1"/>
      <protection locked="0"/>
    </xf>
    <xf numFmtId="3" fontId="23" fillId="28" borderId="42" xfId="0" applyNumberFormat="1" applyFont="1" applyFill="1" applyBorder="1" applyAlignment="1">
      <alignment horizontal="right"/>
    </xf>
    <xf numFmtId="3" fontId="23" fillId="28" borderId="24" xfId="0" applyNumberFormat="1" applyFont="1" applyFill="1" applyBorder="1" applyAlignment="1">
      <alignment horizontal="right"/>
    </xf>
    <xf numFmtId="3" fontId="23" fillId="28" borderId="25" xfId="0" applyNumberFormat="1" applyFont="1" applyFill="1" applyBorder="1" applyAlignment="1">
      <alignment horizontal="right"/>
    </xf>
    <xf numFmtId="3" fontId="23" fillId="28" borderId="34" xfId="0" applyNumberFormat="1" applyFont="1" applyFill="1" applyBorder="1" applyAlignment="1">
      <alignment horizontal="right" vertical="center"/>
    </xf>
    <xf numFmtId="3" fontId="33" fillId="28" borderId="43" xfId="0" applyNumberFormat="1" applyFont="1" applyFill="1" applyBorder="1" applyAlignment="1">
      <alignment horizontal="right"/>
    </xf>
    <xf numFmtId="3" fontId="33" fillId="28" borderId="44" xfId="0" applyNumberFormat="1" applyFont="1" applyFill="1" applyBorder="1" applyAlignment="1">
      <alignment horizontal="right"/>
    </xf>
    <xf numFmtId="3" fontId="23" fillId="28" borderId="35" xfId="0" applyNumberFormat="1" applyFont="1" applyFill="1" applyBorder="1" applyAlignment="1">
      <alignment horizontal="right" vertical="center"/>
    </xf>
    <xf numFmtId="3" fontId="23" fillId="28" borderId="30" xfId="0" applyNumberFormat="1" applyFont="1" applyFill="1" applyBorder="1" applyAlignment="1">
      <alignment horizontal="right"/>
    </xf>
    <xf numFmtId="3" fontId="23" fillId="28" borderId="44" xfId="0" applyNumberFormat="1" applyFont="1" applyFill="1" applyBorder="1" applyAlignment="1">
      <alignment horizontal="right"/>
    </xf>
    <xf numFmtId="3" fontId="33" fillId="28" borderId="34" xfId="0" applyNumberFormat="1" applyFont="1" applyFill="1" applyBorder="1" applyAlignment="1">
      <alignment horizontal="right" vertical="center"/>
    </xf>
    <xf numFmtId="3" fontId="23" fillId="0" borderId="25" xfId="0" applyNumberFormat="1" applyFont="1" applyFill="1" applyBorder="1" applyAlignment="1">
      <alignment horizontal="right" wrapText="1"/>
    </xf>
    <xf numFmtId="3" fontId="23" fillId="0" borderId="42" xfId="0" applyNumberFormat="1" applyFont="1" applyFill="1" applyBorder="1" applyAlignment="1">
      <alignment horizontal="right" wrapText="1"/>
    </xf>
    <xf numFmtId="1" fontId="79" fillId="28" borderId="0" xfId="0" applyNumberFormat="1" applyFont="1" applyFill="1" applyAlignment="1">
      <alignment/>
    </xf>
    <xf numFmtId="0" fontId="79" fillId="28" borderId="0" xfId="0" applyFont="1" applyFill="1" applyAlignment="1">
      <alignment/>
    </xf>
    <xf numFmtId="1" fontId="3" fillId="28" borderId="0" xfId="0" applyNumberFormat="1" applyFont="1" applyFill="1" applyAlignment="1">
      <alignment/>
    </xf>
    <xf numFmtId="3" fontId="23" fillId="28" borderId="42" xfId="0" applyNumberFormat="1" applyFont="1" applyFill="1" applyBorder="1" applyAlignment="1">
      <alignment horizontal="right" vertical="center"/>
    </xf>
    <xf numFmtId="3" fontId="23" fillId="28" borderId="24" xfId="0" applyNumberFormat="1" applyFont="1" applyFill="1" applyBorder="1" applyAlignment="1">
      <alignment horizontal="right" vertical="center"/>
    </xf>
    <xf numFmtId="3" fontId="23" fillId="28" borderId="25" xfId="0" applyNumberFormat="1" applyFont="1" applyFill="1" applyBorder="1" applyAlignment="1">
      <alignment horizontal="right" vertical="center"/>
    </xf>
    <xf numFmtId="3" fontId="33" fillId="28" borderId="32" xfId="0" applyNumberFormat="1" applyFont="1" applyFill="1" applyBorder="1" applyAlignment="1">
      <alignment horizontal="right" vertical="center"/>
    </xf>
    <xf numFmtId="3" fontId="23" fillId="28" borderId="13" xfId="0" applyNumberFormat="1" applyFont="1" applyFill="1" applyBorder="1" applyAlignment="1">
      <alignment horizontal="right" vertical="center"/>
    </xf>
    <xf numFmtId="0" fontId="3" fillId="28" borderId="0" xfId="0" applyFont="1" applyFill="1" applyAlignment="1">
      <alignment/>
    </xf>
    <xf numFmtId="3" fontId="33" fillId="28" borderId="13" xfId="0" applyNumberFormat="1" applyFont="1" applyFill="1" applyBorder="1" applyAlignment="1">
      <alignment horizontal="right" vertical="center"/>
    </xf>
    <xf numFmtId="3" fontId="30" fillId="0" borderId="25" xfId="0" applyNumberFormat="1" applyFont="1" applyBorder="1" applyAlignment="1">
      <alignment horizontal="right" vertical="top" wrapText="1"/>
    </xf>
    <xf numFmtId="1" fontId="33" fillId="28" borderId="0" xfId="0" applyNumberFormat="1" applyFont="1" applyFill="1" applyAlignment="1">
      <alignment/>
    </xf>
    <xf numFmtId="49" fontId="23" fillId="28" borderId="13" xfId="0" applyNumberFormat="1" applyFont="1" applyFill="1" applyBorder="1" applyAlignment="1">
      <alignment horizontal="center" vertical="center"/>
    </xf>
    <xf numFmtId="3" fontId="23" fillId="28" borderId="25" xfId="0" applyNumberFormat="1" applyFont="1" applyFill="1" applyBorder="1" applyAlignment="1">
      <alignment horizontal="right" wrapText="1"/>
    </xf>
    <xf numFmtId="3" fontId="23" fillId="28" borderId="42" xfId="0" applyNumberFormat="1" applyFont="1" applyFill="1" applyBorder="1" applyAlignment="1">
      <alignment horizontal="right" wrapText="1"/>
    </xf>
    <xf numFmtId="0" fontId="33" fillId="28" borderId="0" xfId="0" applyFont="1" applyFill="1" applyAlignment="1">
      <alignment/>
    </xf>
    <xf numFmtId="1" fontId="23" fillId="28" borderId="0" xfId="0" applyNumberFormat="1" applyFont="1" applyFill="1" applyAlignment="1">
      <alignment/>
    </xf>
    <xf numFmtId="3" fontId="23" fillId="28" borderId="24" xfId="0" applyNumberFormat="1" applyFont="1" applyFill="1" applyBorder="1" applyAlignment="1" applyProtection="1">
      <alignment horizontal="right"/>
      <protection locked="0"/>
    </xf>
    <xf numFmtId="3" fontId="23" fillId="28" borderId="25" xfId="0" applyNumberFormat="1" applyFont="1" applyFill="1" applyBorder="1" applyAlignment="1" applyProtection="1">
      <alignment horizontal="right"/>
      <protection locked="0"/>
    </xf>
    <xf numFmtId="0" fontId="27" fillId="28" borderId="0" xfId="0" applyFont="1" applyFill="1" applyAlignment="1">
      <alignment/>
    </xf>
    <xf numFmtId="3" fontId="30" fillId="28" borderId="43" xfId="0" applyNumberFormat="1" applyFont="1" applyFill="1" applyBorder="1" applyAlignment="1" applyProtection="1">
      <alignment horizontal="right"/>
      <protection locked="0"/>
    </xf>
    <xf numFmtId="3" fontId="30" fillId="28" borderId="44" xfId="0" applyNumberFormat="1" applyFont="1" applyFill="1" applyBorder="1" applyAlignment="1" applyProtection="1">
      <alignment horizontal="right"/>
      <protection locked="0"/>
    </xf>
    <xf numFmtId="0" fontId="23" fillId="28" borderId="0" xfId="0" applyFont="1" applyFill="1" applyAlignment="1">
      <alignment/>
    </xf>
    <xf numFmtId="3" fontId="33" fillId="28" borderId="34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justify" vertical="top" wrapText="1"/>
    </xf>
    <xf numFmtId="3" fontId="39" fillId="0" borderId="36" xfId="0" applyNumberFormat="1" applyFont="1" applyFill="1" applyBorder="1" applyAlignment="1">
      <alignment horizontal="center" vertical="center" wrapText="1"/>
    </xf>
    <xf numFmtId="3" fontId="73" fillId="0" borderId="67" xfId="0" applyNumberFormat="1" applyFont="1" applyBorder="1" applyAlignment="1">
      <alignment/>
    </xf>
    <xf numFmtId="210" fontId="73" fillId="0" borderId="35" xfId="0" applyNumberFormat="1" applyFont="1" applyBorder="1" applyAlignment="1">
      <alignment vertical="center"/>
    </xf>
    <xf numFmtId="3" fontId="73" fillId="0" borderId="36" xfId="0" applyNumberFormat="1" applyFont="1" applyBorder="1" applyAlignment="1">
      <alignment/>
    </xf>
    <xf numFmtId="210" fontId="73" fillId="0" borderId="36" xfId="0" applyNumberFormat="1" applyFont="1" applyFill="1" applyBorder="1" applyAlignment="1">
      <alignment vertical="center" shrinkToFit="1"/>
    </xf>
    <xf numFmtId="3" fontId="30" fillId="24" borderId="63" xfId="0" applyNumberFormat="1" applyFont="1" applyFill="1" applyBorder="1" applyAlignment="1">
      <alignment horizontal="right" vertical="center"/>
    </xf>
    <xf numFmtId="3" fontId="23" fillId="0" borderId="43" xfId="0" applyNumberFormat="1" applyFont="1" applyBorder="1" applyAlignment="1">
      <alignment horizontal="right" wrapText="1"/>
    </xf>
    <xf numFmtId="3" fontId="23" fillId="0" borderId="30" xfId="0" applyNumberFormat="1" applyFont="1" applyBorder="1" applyAlignment="1">
      <alignment horizontal="right" wrapText="1"/>
    </xf>
    <xf numFmtId="3" fontId="23" fillId="0" borderId="44" xfId="0" applyNumberFormat="1" applyFont="1" applyBorder="1" applyAlignment="1">
      <alignment horizontal="right" wrapText="1"/>
    </xf>
    <xf numFmtId="3" fontId="33" fillId="28" borderId="42" xfId="0" applyNumberFormat="1" applyFont="1" applyFill="1" applyBorder="1" applyAlignment="1" applyProtection="1">
      <alignment horizontal="right" vertical="center"/>
      <protection locked="0"/>
    </xf>
    <xf numFmtId="3" fontId="33" fillId="28" borderId="25" xfId="0" applyNumberFormat="1" applyFont="1" applyFill="1" applyBorder="1" applyAlignment="1" applyProtection="1">
      <alignment horizontal="right" vertical="center"/>
      <protection locked="0"/>
    </xf>
    <xf numFmtId="3" fontId="33" fillId="28" borderId="24" xfId="0" applyNumberFormat="1" applyFont="1" applyFill="1" applyBorder="1" applyAlignment="1" applyProtection="1">
      <alignment horizontal="right" vertical="center"/>
      <protection locked="0"/>
    </xf>
    <xf numFmtId="3" fontId="23" fillId="0" borderId="41" xfId="0" applyNumberFormat="1" applyFont="1" applyBorder="1" applyAlignment="1">
      <alignment horizontal="right" vertical="center"/>
    </xf>
    <xf numFmtId="205" fontId="44" fillId="0" borderId="40" xfId="0" applyNumberFormat="1" applyFont="1" applyBorder="1" applyAlignment="1">
      <alignment horizontal="center" vertical="center" wrapText="1"/>
    </xf>
    <xf numFmtId="205" fontId="44" fillId="0" borderId="47" xfId="0" applyNumberFormat="1" applyFont="1" applyBorder="1" applyAlignment="1">
      <alignment horizontal="center" vertical="center" wrapText="1"/>
    </xf>
    <xf numFmtId="0" fontId="44" fillId="0" borderId="57" xfId="87" applyFont="1" applyBorder="1" applyAlignment="1">
      <alignment horizontal="left" vertical="center" wrapText="1"/>
      <protection/>
    </xf>
    <xf numFmtId="0" fontId="44" fillId="0" borderId="13" xfId="87" applyFont="1" applyBorder="1" applyAlignment="1">
      <alignment horizontal="left" vertical="center" wrapText="1"/>
      <protection/>
    </xf>
    <xf numFmtId="3" fontId="23" fillId="0" borderId="34" xfId="0" applyNumberFormat="1" applyFont="1" applyFill="1" applyBorder="1" applyAlignment="1">
      <alignment horizontal="right"/>
    </xf>
    <xf numFmtId="3" fontId="23" fillId="0" borderId="40" xfId="0" applyNumberFormat="1" applyFont="1" applyBorder="1" applyAlignment="1">
      <alignment horizontal="right" vertical="center"/>
    </xf>
    <xf numFmtId="3" fontId="23" fillId="0" borderId="48" xfId="0" applyNumberFormat="1" applyFont="1" applyBorder="1" applyAlignment="1">
      <alignment horizontal="right" vertical="center"/>
    </xf>
    <xf numFmtId="3" fontId="15" fillId="5" borderId="43" xfId="0" applyNumberFormat="1" applyFont="1" applyFill="1" applyBorder="1" applyAlignment="1">
      <alignment horizontal="right" vertical="center"/>
    </xf>
    <xf numFmtId="3" fontId="15" fillId="5" borderId="44" xfId="0" applyNumberFormat="1" applyFont="1" applyFill="1" applyBorder="1" applyAlignment="1">
      <alignment horizontal="right" vertical="center"/>
    </xf>
    <xf numFmtId="3" fontId="15" fillId="5" borderId="46" xfId="0" applyNumberFormat="1" applyFont="1" applyFill="1" applyBorder="1" applyAlignment="1">
      <alignment horizontal="right" vertical="center"/>
    </xf>
    <xf numFmtId="3" fontId="23" fillId="0" borderId="53" xfId="0" applyNumberFormat="1" applyFont="1" applyBorder="1" applyAlignment="1">
      <alignment horizontal="right" vertical="center"/>
    </xf>
    <xf numFmtId="3" fontId="23" fillId="0" borderId="52" xfId="0" applyNumberFormat="1" applyFont="1" applyBorder="1" applyAlignment="1">
      <alignment horizontal="right" vertical="center"/>
    </xf>
    <xf numFmtId="3" fontId="23" fillId="0" borderId="24" xfId="0" applyNumberFormat="1" applyFont="1" applyBorder="1" applyAlignment="1">
      <alignment horizontal="right"/>
    </xf>
    <xf numFmtId="210" fontId="23" fillId="0" borderId="42" xfId="0" applyNumberFormat="1" applyFont="1" applyBorder="1" applyAlignment="1">
      <alignment horizontal="right" vertical="center"/>
    </xf>
    <xf numFmtId="210" fontId="23" fillId="0" borderId="55" xfId="0" applyNumberFormat="1" applyFont="1" applyBorder="1" applyAlignment="1">
      <alignment horizontal="right" vertical="center"/>
    </xf>
    <xf numFmtId="0" fontId="23" fillId="0" borderId="32" xfId="0" applyFont="1" applyFill="1" applyBorder="1" applyAlignment="1">
      <alignment horizontal="justify" vertical="center" wrapText="1"/>
    </xf>
    <xf numFmtId="3" fontId="32" fillId="0" borderId="42" xfId="0" applyNumberFormat="1" applyFont="1" applyFill="1" applyBorder="1" applyAlignment="1">
      <alignment horizontal="right" vertical="center"/>
    </xf>
    <xf numFmtId="3" fontId="23" fillId="0" borderId="55" xfId="0" applyNumberFormat="1" applyFont="1" applyFill="1" applyBorder="1" applyAlignment="1" applyProtection="1">
      <alignment horizontal="right" vertical="center"/>
      <protection locked="0"/>
    </xf>
    <xf numFmtId="3" fontId="23" fillId="0" borderId="53" xfId="0" applyNumberFormat="1" applyFont="1" applyFill="1" applyBorder="1" applyAlignment="1" applyProtection="1">
      <alignment horizontal="right" vertical="center"/>
      <protection locked="0"/>
    </xf>
    <xf numFmtId="3" fontId="23" fillId="0" borderId="13" xfId="0" applyNumberFormat="1" applyFont="1" applyFill="1" applyBorder="1" applyAlignment="1">
      <alignment horizontal="left" vertical="center" wrapText="1"/>
    </xf>
    <xf numFmtId="0" fontId="85" fillId="0" borderId="0" xfId="0" applyFont="1" applyFill="1" applyAlignment="1" applyProtection="1">
      <alignment horizontal="right" vertical="top" wrapText="1"/>
      <protection locked="0"/>
    </xf>
    <xf numFmtId="0" fontId="85" fillId="0" borderId="0" xfId="0" applyFont="1" applyFill="1" applyAlignment="1" applyProtection="1">
      <alignment vertical="top" wrapText="1"/>
      <protection locked="0"/>
    </xf>
    <xf numFmtId="0" fontId="86" fillId="0" borderId="0" xfId="0" applyFont="1" applyFill="1" applyAlignment="1" applyProtection="1">
      <alignment/>
      <protection locked="0"/>
    </xf>
    <xf numFmtId="0" fontId="87" fillId="0" borderId="56" xfId="0" applyFont="1" applyFill="1" applyBorder="1" applyAlignment="1" applyProtection="1">
      <alignment horizontal="center" vertical="center" wrapText="1"/>
      <protection locked="0"/>
    </xf>
    <xf numFmtId="49" fontId="88" fillId="5" borderId="12" xfId="0" applyNumberFormat="1" applyFont="1" applyFill="1" applyBorder="1" applyAlignment="1">
      <alignment horizontal="center" vertical="center"/>
    </xf>
    <xf numFmtId="49" fontId="88" fillId="5" borderId="12" xfId="0" applyNumberFormat="1" applyFont="1" applyFill="1" applyBorder="1" applyAlignment="1">
      <alignment horizontal="center" vertical="center" wrapText="1"/>
    </xf>
    <xf numFmtId="3" fontId="89" fillId="5" borderId="16" xfId="0" applyNumberFormat="1" applyFont="1" applyFill="1" applyBorder="1" applyAlignment="1">
      <alignment horizontal="right" vertical="center"/>
    </xf>
    <xf numFmtId="3" fontId="89" fillId="5" borderId="17" xfId="0" applyNumberFormat="1" applyFont="1" applyFill="1" applyBorder="1" applyAlignment="1">
      <alignment horizontal="right" vertical="center"/>
    </xf>
    <xf numFmtId="49" fontId="90" fillId="0" borderId="37" xfId="0" applyNumberFormat="1" applyFont="1" applyFill="1" applyBorder="1" applyAlignment="1" applyProtection="1">
      <alignment horizontal="center"/>
      <protection locked="0"/>
    </xf>
    <xf numFmtId="0" fontId="91" fillId="0" borderId="37" xfId="0" applyFont="1" applyFill="1" applyBorder="1" applyAlignment="1" applyProtection="1">
      <alignment horizontal="left" wrapText="1"/>
      <protection locked="0"/>
    </xf>
    <xf numFmtId="3" fontId="90" fillId="0" borderId="43" xfId="0" applyNumberFormat="1" applyFont="1" applyFill="1" applyBorder="1" applyAlignment="1" applyProtection="1">
      <alignment/>
      <protection locked="0"/>
    </xf>
    <xf numFmtId="3" fontId="90" fillId="0" borderId="30" xfId="0" applyNumberFormat="1" applyFont="1" applyFill="1" applyBorder="1" applyAlignment="1" applyProtection="1">
      <alignment/>
      <protection locked="0"/>
    </xf>
    <xf numFmtId="3" fontId="90" fillId="0" borderId="49" xfId="0" applyNumberFormat="1" applyFont="1" applyFill="1" applyBorder="1" applyAlignment="1" applyProtection="1">
      <alignment/>
      <protection locked="0"/>
    </xf>
    <xf numFmtId="3" fontId="90" fillId="0" borderId="44" xfId="0" applyNumberFormat="1" applyFont="1" applyBorder="1" applyAlignment="1" applyProtection="1">
      <alignment/>
      <protection locked="0"/>
    </xf>
    <xf numFmtId="3" fontId="90" fillId="0" borderId="43" xfId="0" applyNumberFormat="1" applyFont="1" applyFill="1" applyBorder="1" applyAlignment="1" applyProtection="1">
      <alignment/>
      <protection/>
    </xf>
    <xf numFmtId="3" fontId="90" fillId="0" borderId="44" xfId="0" applyNumberFormat="1" applyFont="1" applyFill="1" applyBorder="1" applyAlignment="1" applyProtection="1">
      <alignment/>
      <protection locked="0"/>
    </xf>
    <xf numFmtId="49" fontId="90" fillId="0" borderId="64" xfId="0" applyNumberFormat="1" applyFont="1" applyFill="1" applyBorder="1" applyAlignment="1" applyProtection="1">
      <alignment horizontal="center"/>
      <protection locked="0"/>
    </xf>
    <xf numFmtId="0" fontId="91" fillId="0" borderId="64" xfId="0" applyFont="1" applyFill="1" applyBorder="1" applyAlignment="1" applyProtection="1">
      <alignment horizontal="left" wrapText="1"/>
      <protection locked="0"/>
    </xf>
    <xf numFmtId="3" fontId="90" fillId="0" borderId="40" xfId="0" applyNumberFormat="1" applyFont="1" applyBorder="1" applyAlignment="1" applyProtection="1">
      <alignment/>
      <protection locked="0"/>
    </xf>
    <xf numFmtId="3" fontId="90" fillId="0" borderId="47" xfId="0" applyNumberFormat="1" applyFont="1" applyBorder="1" applyAlignment="1" applyProtection="1">
      <alignment/>
      <protection locked="0"/>
    </xf>
    <xf numFmtId="3" fontId="90" fillId="0" borderId="72" xfId="0" applyNumberFormat="1" applyFont="1" applyBorder="1" applyAlignment="1" applyProtection="1">
      <alignment/>
      <protection locked="0"/>
    </xf>
    <xf numFmtId="3" fontId="90" fillId="0" borderId="41" xfId="0" applyNumberFormat="1" applyFont="1" applyBorder="1" applyAlignment="1" applyProtection="1">
      <alignment/>
      <protection locked="0"/>
    </xf>
    <xf numFmtId="3" fontId="90" fillId="0" borderId="40" xfId="0" applyNumberFormat="1" applyFont="1" applyBorder="1" applyAlignment="1" applyProtection="1">
      <alignment/>
      <protection/>
    </xf>
    <xf numFmtId="3" fontId="89" fillId="5" borderId="15" xfId="0" applyNumberFormat="1" applyFont="1" applyFill="1" applyBorder="1" applyAlignment="1" applyProtection="1">
      <alignment/>
      <protection locked="0"/>
    </xf>
    <xf numFmtId="3" fontId="89" fillId="5" borderId="16" xfId="0" applyNumberFormat="1" applyFont="1" applyFill="1" applyBorder="1" applyAlignment="1" applyProtection="1">
      <alignment/>
      <protection locked="0"/>
    </xf>
    <xf numFmtId="3" fontId="89" fillId="5" borderId="51" xfId="0" applyNumberFormat="1" applyFont="1" applyFill="1" applyBorder="1" applyAlignment="1" applyProtection="1">
      <alignment/>
      <protection locked="0"/>
    </xf>
    <xf numFmtId="3" fontId="89" fillId="5" borderId="17" xfId="0" applyNumberFormat="1" applyFont="1" applyFill="1" applyBorder="1" applyAlignment="1" applyProtection="1">
      <alignment/>
      <protection locked="0"/>
    </xf>
    <xf numFmtId="3" fontId="89" fillId="5" borderId="15" xfId="0" applyNumberFormat="1" applyFont="1" applyFill="1" applyBorder="1" applyAlignment="1" applyProtection="1">
      <alignment/>
      <protection/>
    </xf>
    <xf numFmtId="49" fontId="90" fillId="0" borderId="37" xfId="0" applyNumberFormat="1" applyFont="1" applyFill="1" applyBorder="1" applyAlignment="1" applyProtection="1">
      <alignment horizontal="center" vertical="center"/>
      <protection locked="0"/>
    </xf>
    <xf numFmtId="49" fontId="90" fillId="0" borderId="33" xfId="0" applyNumberFormat="1" applyFont="1" applyFill="1" applyBorder="1" applyAlignment="1" applyProtection="1">
      <alignment horizontal="center" vertical="center"/>
      <protection locked="0"/>
    </xf>
    <xf numFmtId="0" fontId="91" fillId="0" borderId="33" xfId="0" applyFont="1" applyFill="1" applyBorder="1" applyAlignment="1" applyProtection="1">
      <alignment horizontal="left" wrapText="1"/>
      <protection locked="0"/>
    </xf>
    <xf numFmtId="3" fontId="90" fillId="0" borderId="42" xfId="0" applyNumberFormat="1" applyFont="1" applyFill="1" applyBorder="1" applyAlignment="1" applyProtection="1">
      <alignment/>
      <protection locked="0"/>
    </xf>
    <xf numFmtId="3" fontId="90" fillId="0" borderId="24" xfId="0" applyNumberFormat="1" applyFont="1" applyFill="1" applyBorder="1" applyAlignment="1" applyProtection="1">
      <alignment/>
      <protection locked="0"/>
    </xf>
    <xf numFmtId="3" fontId="90" fillId="0" borderId="32" xfId="0" applyNumberFormat="1" applyFont="1" applyFill="1" applyBorder="1" applyAlignment="1" applyProtection="1">
      <alignment/>
      <protection locked="0"/>
    </xf>
    <xf numFmtId="3" fontId="90" fillId="0" borderId="25" xfId="0" applyNumberFormat="1" applyFont="1" applyFill="1" applyBorder="1" applyAlignment="1" applyProtection="1">
      <alignment/>
      <protection locked="0"/>
    </xf>
    <xf numFmtId="3" fontId="90" fillId="0" borderId="42" xfId="0" applyNumberFormat="1" applyFont="1" applyFill="1" applyBorder="1" applyAlignment="1" applyProtection="1">
      <alignment/>
      <protection/>
    </xf>
    <xf numFmtId="49" fontId="92" fillId="0" borderId="14" xfId="0" applyNumberFormat="1" applyFont="1" applyFill="1" applyBorder="1" applyAlignment="1" applyProtection="1">
      <alignment horizontal="center"/>
      <protection locked="0"/>
    </xf>
    <xf numFmtId="0" fontId="88" fillId="0" borderId="12" xfId="0" applyFont="1" applyFill="1" applyBorder="1" applyAlignment="1" applyProtection="1">
      <alignment/>
      <protection locked="0"/>
    </xf>
    <xf numFmtId="3" fontId="89" fillId="0" borderId="15" xfId="0" applyNumberFormat="1" applyFont="1" applyBorder="1" applyAlignment="1" applyProtection="1">
      <alignment/>
      <protection locked="0"/>
    </xf>
    <xf numFmtId="3" fontId="89" fillId="0" borderId="15" xfId="0" applyNumberFormat="1" applyFont="1" applyBorder="1" applyAlignment="1" applyProtection="1">
      <alignment/>
      <protection/>
    </xf>
    <xf numFmtId="3" fontId="89" fillId="0" borderId="16" xfId="0" applyNumberFormat="1" applyFont="1" applyBorder="1" applyAlignment="1" applyProtection="1">
      <alignment/>
      <protection locked="0"/>
    </xf>
    <xf numFmtId="3" fontId="89" fillId="0" borderId="17" xfId="0" applyNumberFormat="1" applyFont="1" applyBorder="1" applyAlignment="1" applyProtection="1">
      <alignment/>
      <protection locked="0"/>
    </xf>
    <xf numFmtId="3" fontId="89" fillId="0" borderId="14" xfId="0" applyNumberFormat="1" applyFont="1" applyBorder="1" applyAlignment="1" applyProtection="1">
      <alignment/>
      <protection locked="0"/>
    </xf>
    <xf numFmtId="3" fontId="89" fillId="0" borderId="12" xfId="0" applyNumberFormat="1" applyFont="1" applyBorder="1" applyAlignment="1" applyProtection="1">
      <alignment/>
      <protection locked="0"/>
    </xf>
    <xf numFmtId="3" fontId="23" fillId="0" borderId="38" xfId="0" applyNumberFormat="1" applyFont="1" applyBorder="1" applyAlignment="1" applyProtection="1">
      <alignment horizontal="right" vertical="center"/>
      <protection locked="0"/>
    </xf>
    <xf numFmtId="3" fontId="23" fillId="0" borderId="39" xfId="0" applyNumberFormat="1" applyFont="1" applyBorder="1" applyAlignment="1" applyProtection="1">
      <alignment horizontal="right" vertical="center"/>
      <protection locked="0"/>
    </xf>
    <xf numFmtId="3" fontId="23" fillId="0" borderId="67" xfId="0" applyNumberFormat="1" applyFont="1" applyBorder="1" applyAlignment="1" applyProtection="1">
      <alignment horizontal="right" vertical="center"/>
      <protection locked="0"/>
    </xf>
    <xf numFmtId="3" fontId="23" fillId="0" borderId="34" xfId="0" applyNumberFormat="1" applyFont="1" applyBorder="1" applyAlignment="1" applyProtection="1">
      <alignment horizontal="right" vertical="center"/>
      <protection locked="0"/>
    </xf>
    <xf numFmtId="3" fontId="23" fillId="0" borderId="55" xfId="0" applyNumberFormat="1" applyFont="1" applyBorder="1" applyAlignment="1" applyProtection="1">
      <alignment horizontal="right" vertical="center"/>
      <protection locked="0"/>
    </xf>
    <xf numFmtId="3" fontId="23" fillId="0" borderId="53" xfId="0" applyNumberFormat="1" applyFont="1" applyBorder="1" applyAlignment="1" applyProtection="1">
      <alignment horizontal="right" vertical="center"/>
      <protection locked="0"/>
    </xf>
    <xf numFmtId="3" fontId="23" fillId="0" borderId="78" xfId="0" applyNumberFormat="1" applyFont="1" applyBorder="1" applyAlignment="1" applyProtection="1">
      <alignment horizontal="right" vertical="center"/>
      <protection locked="0"/>
    </xf>
    <xf numFmtId="3" fontId="23" fillId="0" borderId="57" xfId="0" applyNumberFormat="1" applyFont="1" applyBorder="1" applyAlignment="1">
      <alignment horizontal="justify" vertical="center" wrapText="1"/>
    </xf>
    <xf numFmtId="3" fontId="23" fillId="0" borderId="13" xfId="0" applyNumberFormat="1" applyFont="1" applyBorder="1" applyAlignment="1">
      <alignment horizontal="justify" vertical="center" wrapText="1"/>
    </xf>
    <xf numFmtId="3" fontId="23" fillId="0" borderId="52" xfId="0" applyNumberFormat="1" applyFont="1" applyBorder="1" applyAlignment="1">
      <alignment horizontal="justify" vertical="center" wrapText="1"/>
    </xf>
    <xf numFmtId="0" fontId="23" fillId="0" borderId="13" xfId="0" applyFont="1" applyBorder="1" applyAlignment="1">
      <alignment horizontal="justify" vertical="top" wrapText="1"/>
    </xf>
    <xf numFmtId="0" fontId="23" fillId="0" borderId="33" xfId="0" applyFont="1" applyBorder="1" applyAlignment="1">
      <alignment horizontal="justify" vertical="center" wrapText="1"/>
    </xf>
    <xf numFmtId="0" fontId="23" fillId="0" borderId="33" xfId="0" applyFont="1" applyFill="1" applyBorder="1" applyAlignment="1">
      <alignment horizontal="justify" vertical="center" wrapText="1"/>
    </xf>
    <xf numFmtId="0" fontId="63" fillId="0" borderId="18" xfId="0" applyFont="1" applyBorder="1" applyAlignment="1">
      <alignment horizontal="justify" wrapText="1"/>
    </xf>
    <xf numFmtId="49" fontId="23" fillId="0" borderId="48" xfId="0" applyNumberFormat="1" applyFont="1" applyBorder="1" applyAlignment="1">
      <alignment horizontal="justify" vertical="center" wrapText="1"/>
    </xf>
    <xf numFmtId="0" fontId="23" fillId="0" borderId="22" xfId="0" applyFont="1" applyBorder="1" applyAlignment="1">
      <alignment horizontal="justify" vertical="center" wrapText="1"/>
    </xf>
    <xf numFmtId="0" fontId="23" fillId="0" borderId="13" xfId="0" applyFont="1" applyFill="1" applyBorder="1" applyAlignment="1">
      <alignment horizontal="justify" vertical="center" wrapText="1"/>
    </xf>
    <xf numFmtId="49" fontId="23" fillId="0" borderId="13" xfId="0" applyNumberFormat="1" applyFont="1" applyFill="1" applyBorder="1" applyAlignment="1">
      <alignment horizontal="justify" vertical="center" wrapText="1"/>
    </xf>
    <xf numFmtId="49" fontId="23" fillId="0" borderId="13" xfId="0" applyNumberFormat="1" applyFont="1" applyBorder="1" applyAlignment="1">
      <alignment horizontal="justify" vertical="center" wrapText="1"/>
    </xf>
    <xf numFmtId="49" fontId="23" fillId="0" borderId="34" xfId="0" applyNumberFormat="1" applyFont="1" applyBorder="1" applyAlignment="1">
      <alignment horizontal="justify" vertical="center" wrapText="1"/>
    </xf>
    <xf numFmtId="0" fontId="23" fillId="0" borderId="31" xfId="0" applyFont="1" applyFill="1" applyBorder="1" applyAlignment="1">
      <alignment horizontal="justify" vertical="center" wrapText="1"/>
    </xf>
    <xf numFmtId="49" fontId="33" fillId="28" borderId="13" xfId="0" applyNumberFormat="1" applyFont="1" applyFill="1" applyBorder="1" applyAlignment="1">
      <alignment horizontal="justify" vertical="center" wrapText="1"/>
    </xf>
    <xf numFmtId="49" fontId="62" fillId="28" borderId="13" xfId="0" applyNumberFormat="1" applyFont="1" applyFill="1" applyBorder="1" applyAlignment="1">
      <alignment horizontal="justify" vertical="center" wrapText="1"/>
    </xf>
    <xf numFmtId="49" fontId="30" fillId="0" borderId="13" xfId="0" applyNumberFormat="1" applyFont="1" applyBorder="1" applyAlignment="1">
      <alignment horizontal="justify" vertical="center" wrapText="1"/>
    </xf>
    <xf numFmtId="49" fontId="30" fillId="0" borderId="13" xfId="0" applyNumberFormat="1" applyFont="1" applyBorder="1" applyAlignment="1">
      <alignment horizontal="justify" wrapText="1"/>
    </xf>
    <xf numFmtId="0" fontId="23" fillId="0" borderId="46" xfId="0" applyFont="1" applyBorder="1" applyAlignment="1">
      <alignment horizontal="justify" vertical="center" wrapText="1"/>
    </xf>
    <xf numFmtId="0" fontId="33" fillId="28" borderId="13" xfId="0" applyFont="1" applyFill="1" applyBorder="1" applyAlignment="1">
      <alignment horizontal="justify" vertical="center" wrapText="1"/>
    </xf>
    <xf numFmtId="0" fontId="23" fillId="0" borderId="46" xfId="0" applyFont="1" applyFill="1" applyBorder="1" applyAlignment="1">
      <alignment horizontal="justify" vertical="center" wrapText="1"/>
    </xf>
    <xf numFmtId="0" fontId="23" fillId="28" borderId="46" xfId="0" applyFont="1" applyFill="1" applyBorder="1" applyAlignment="1">
      <alignment horizontal="justify" vertical="center" wrapText="1"/>
    </xf>
    <xf numFmtId="49" fontId="62" fillId="28" borderId="13" xfId="0" applyNumberFormat="1" applyFont="1" applyFill="1" applyBorder="1" applyAlignment="1">
      <alignment horizontal="justify" wrapText="1"/>
    </xf>
    <xf numFmtId="0" fontId="33" fillId="28" borderId="46" xfId="0" applyFont="1" applyFill="1" applyBorder="1" applyAlignment="1">
      <alignment horizontal="justify" vertical="center" wrapText="1"/>
    </xf>
    <xf numFmtId="49" fontId="30" fillId="0" borderId="46" xfId="0" applyNumberFormat="1" applyFont="1" applyBorder="1" applyAlignment="1">
      <alignment horizontal="justify" wrapText="1"/>
    </xf>
    <xf numFmtId="49" fontId="23" fillId="0" borderId="46" xfId="0" applyNumberFormat="1" applyFont="1" applyBorder="1" applyAlignment="1">
      <alignment horizontal="justify" vertical="center" wrapText="1"/>
    </xf>
    <xf numFmtId="49" fontId="23" fillId="24" borderId="13" xfId="0" applyNumberFormat="1" applyFont="1" applyFill="1" applyBorder="1" applyAlignment="1">
      <alignment horizontal="justify" vertical="center" wrapText="1"/>
    </xf>
    <xf numFmtId="49" fontId="23" fillId="0" borderId="46" xfId="0" applyNumberFormat="1" applyFont="1" applyBorder="1" applyAlignment="1">
      <alignment horizontal="justify" wrapText="1"/>
    </xf>
    <xf numFmtId="0" fontId="41" fillId="0" borderId="13" xfId="0" applyFont="1" applyBorder="1" applyAlignment="1">
      <alignment horizontal="justify" vertical="center" wrapText="1"/>
    </xf>
    <xf numFmtId="0" fontId="81" fillId="28" borderId="13" xfId="0" applyFont="1" applyFill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45" fillId="0" borderId="36" xfId="0" applyFont="1" applyFill="1" applyBorder="1" applyAlignment="1">
      <alignment horizontal="left" vertical="center"/>
    </xf>
    <xf numFmtId="0" fontId="93" fillId="0" borderId="24" xfId="85" applyFont="1" applyFill="1" applyBorder="1" applyAlignment="1">
      <alignment horizontal="center" vertical="center"/>
      <protection/>
    </xf>
    <xf numFmtId="0" fontId="93" fillId="0" borderId="31" xfId="85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/>
    </xf>
    <xf numFmtId="1" fontId="25" fillId="0" borderId="24" xfId="0" applyNumberFormat="1" applyFont="1" applyFill="1" applyBorder="1" applyAlignment="1">
      <alignment horizontal="center" vertical="top" wrapText="1"/>
    </xf>
    <xf numFmtId="1" fontId="39" fillId="0" borderId="24" xfId="0" applyNumberFormat="1" applyFont="1" applyFill="1" applyBorder="1" applyAlignment="1">
      <alignment horizontal="center" vertical="top" wrapText="1"/>
    </xf>
    <xf numFmtId="3" fontId="44" fillId="0" borderId="61" xfId="0" applyNumberFormat="1" applyFont="1" applyFill="1" applyBorder="1" applyAlignment="1">
      <alignment horizontal="right" vertical="center" wrapText="1"/>
    </xf>
    <xf numFmtId="0" fontId="40" fillId="0" borderId="31" xfId="0" applyFont="1" applyFill="1" applyBorder="1" applyAlignment="1">
      <alignment horizontal="justify" vertical="top" wrapText="1"/>
    </xf>
    <xf numFmtId="3" fontId="45" fillId="0" borderId="24" xfId="0" applyNumberFormat="1" applyFont="1" applyFill="1" applyBorder="1" applyAlignment="1">
      <alignment horizontal="right" vertical="center" wrapText="1"/>
    </xf>
    <xf numFmtId="3" fontId="44" fillId="0" borderId="24" xfId="0" applyNumberFormat="1" applyFont="1" applyFill="1" applyBorder="1" applyAlignment="1">
      <alignment horizontal="right" vertical="center" wrapText="1"/>
    </xf>
    <xf numFmtId="49" fontId="93" fillId="0" borderId="31" xfId="85" applyNumberFormat="1" applyFont="1" applyFill="1" applyBorder="1" applyAlignment="1">
      <alignment horizontal="center" vertical="center"/>
      <protection/>
    </xf>
    <xf numFmtId="0" fontId="35" fillId="0" borderId="0" xfId="0" applyFont="1" applyFill="1" applyAlignment="1">
      <alignment/>
    </xf>
    <xf numFmtId="0" fontId="23" fillId="0" borderId="13" xfId="0" applyFont="1" applyBorder="1" applyAlignment="1">
      <alignment horizontal="justify" vertical="top" wrapText="1"/>
    </xf>
    <xf numFmtId="0" fontId="41" fillId="0" borderId="13" xfId="0" applyFont="1" applyFill="1" applyBorder="1" applyAlignment="1">
      <alignment horizontal="justify" vertical="center" wrapText="1"/>
    </xf>
    <xf numFmtId="3" fontId="30" fillId="0" borderId="25" xfId="0" applyNumberFormat="1" applyFont="1" applyFill="1" applyBorder="1" applyAlignment="1">
      <alignment horizontal="right" wrapText="1"/>
    </xf>
    <xf numFmtId="3" fontId="30" fillId="0" borderId="24" xfId="0" applyNumberFormat="1" applyFont="1" applyBorder="1" applyAlignment="1">
      <alignment horizontal="right"/>
    </xf>
    <xf numFmtId="3" fontId="30" fillId="0" borderId="42" xfId="0" applyNumberFormat="1" applyFont="1" applyFill="1" applyBorder="1" applyAlignment="1">
      <alignment horizontal="right" wrapText="1"/>
    </xf>
    <xf numFmtId="49" fontId="30" fillId="0" borderId="13" xfId="0" applyNumberFormat="1" applyFont="1" applyFill="1" applyBorder="1" applyAlignment="1">
      <alignment horizontal="center"/>
    </xf>
    <xf numFmtId="49" fontId="30" fillId="0" borderId="13" xfId="0" applyNumberFormat="1" applyFont="1" applyFill="1" applyBorder="1" applyAlignment="1">
      <alignment horizontal="justify" wrapText="1"/>
    </xf>
    <xf numFmtId="49" fontId="23" fillId="0" borderId="46" xfId="0" applyNumberFormat="1" applyFont="1" applyBorder="1" applyAlignment="1">
      <alignment horizontal="center"/>
    </xf>
    <xf numFmtId="3" fontId="118" fillId="27" borderId="24" xfId="86" applyNumberFormat="1" applyFont="1" applyFill="1" applyBorder="1" applyAlignment="1" applyProtection="1">
      <alignment horizontal="center" vertical="center"/>
      <protection/>
    </xf>
    <xf numFmtId="210" fontId="119" fillId="0" borderId="45" xfId="0" applyNumberFormat="1" applyFont="1" applyBorder="1" applyAlignment="1">
      <alignment vertical="center"/>
    </xf>
    <xf numFmtId="3" fontId="119" fillId="0" borderId="67" xfId="0" applyNumberFormat="1" applyFont="1" applyBorder="1" applyAlignment="1">
      <alignment/>
    </xf>
    <xf numFmtId="210" fontId="119" fillId="0" borderId="30" xfId="0" applyNumberFormat="1" applyFont="1" applyBorder="1" applyAlignment="1">
      <alignment vertical="center"/>
    </xf>
    <xf numFmtId="210" fontId="120" fillId="0" borderId="16" xfId="0" applyNumberFormat="1" applyFont="1" applyBorder="1" applyAlignment="1">
      <alignment vertical="center"/>
    </xf>
    <xf numFmtId="3" fontId="119" fillId="0" borderId="35" xfId="0" applyNumberFormat="1" applyFont="1" applyBorder="1" applyAlignment="1">
      <alignment/>
    </xf>
    <xf numFmtId="3" fontId="119" fillId="0" borderId="34" xfId="0" applyNumberFormat="1" applyFont="1" applyBorder="1" applyAlignment="1">
      <alignment/>
    </xf>
    <xf numFmtId="3" fontId="119" fillId="0" borderId="78" xfId="0" applyNumberFormat="1" applyFont="1" applyBorder="1" applyAlignment="1">
      <alignment/>
    </xf>
    <xf numFmtId="210" fontId="119" fillId="0" borderId="34" xfId="0" applyNumberFormat="1" applyFont="1" applyBorder="1" applyAlignment="1">
      <alignment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wrapText="1"/>
    </xf>
    <xf numFmtId="0" fontId="43" fillId="0" borderId="0" xfId="0" applyFont="1" applyFill="1" applyAlignment="1" applyProtection="1">
      <alignment horizontal="right" vertical="top" wrapText="1"/>
      <protection locked="0"/>
    </xf>
    <xf numFmtId="0" fontId="43" fillId="0" borderId="0" xfId="0" applyFont="1" applyFill="1" applyAlignment="1" applyProtection="1">
      <alignment vertical="top" wrapText="1"/>
      <protection locked="0"/>
    </xf>
    <xf numFmtId="210" fontId="73" fillId="0" borderId="62" xfId="0" applyNumberFormat="1" applyFont="1" applyBorder="1" applyAlignment="1">
      <alignment vertical="center"/>
    </xf>
    <xf numFmtId="210" fontId="73" fillId="0" borderId="50" xfId="0" applyNumberFormat="1" applyFont="1" applyBorder="1" applyAlignment="1">
      <alignment vertical="center"/>
    </xf>
    <xf numFmtId="210" fontId="73" fillId="0" borderId="50" xfId="0" applyNumberFormat="1" applyFont="1" applyFill="1" applyBorder="1" applyAlignment="1">
      <alignment vertical="center"/>
    </xf>
    <xf numFmtId="210" fontId="82" fillId="0" borderId="29" xfId="0" applyNumberFormat="1" applyFont="1" applyBorder="1" applyAlignment="1">
      <alignment vertical="center"/>
    </xf>
    <xf numFmtId="210" fontId="73" fillId="0" borderId="31" xfId="0" applyNumberFormat="1" applyFont="1" applyBorder="1" applyAlignment="1">
      <alignment vertical="center"/>
    </xf>
    <xf numFmtId="210" fontId="73" fillId="0" borderId="79" xfId="0" applyNumberFormat="1" applyFont="1" applyBorder="1" applyAlignment="1">
      <alignment vertical="center"/>
    </xf>
    <xf numFmtId="3" fontId="82" fillId="0" borderId="62" xfId="0" applyNumberFormat="1" applyFont="1" applyBorder="1" applyAlignment="1">
      <alignment/>
    </xf>
    <xf numFmtId="210" fontId="70" fillId="0" borderId="29" xfId="0" applyNumberFormat="1" applyFont="1" applyFill="1" applyBorder="1" applyAlignment="1">
      <alignment vertical="center" shrinkToFi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/>
    </xf>
    <xf numFmtId="0" fontId="44" fillId="0" borderId="33" xfId="87" applyFont="1" applyBorder="1" applyAlignment="1">
      <alignment horizontal="center" vertical="center" wrapText="1"/>
      <protection/>
    </xf>
    <xf numFmtId="0" fontId="23" fillId="0" borderId="32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center" wrapText="1"/>
    </xf>
    <xf numFmtId="0" fontId="45" fillId="5" borderId="12" xfId="0" applyFont="1" applyFill="1" applyBorder="1" applyAlignment="1">
      <alignment horizontal="center" vertical="center" wrapText="1"/>
    </xf>
    <xf numFmtId="0" fontId="44" fillId="0" borderId="57" xfId="0" applyFont="1" applyBorder="1" applyAlignment="1">
      <alignment horizontal="left" vertical="center" wrapText="1"/>
    </xf>
    <xf numFmtId="0" fontId="44" fillId="0" borderId="46" xfId="87" applyFont="1" applyFill="1" applyBorder="1" applyAlignment="1">
      <alignment horizontal="left" vertical="center" wrapText="1"/>
      <protection/>
    </xf>
    <xf numFmtId="0" fontId="44" fillId="0" borderId="13" xfId="0" applyFont="1" applyFill="1" applyBorder="1" applyAlignment="1">
      <alignment horizontal="left" vertical="center" wrapText="1"/>
    </xf>
    <xf numFmtId="0" fontId="44" fillId="0" borderId="48" xfId="0" applyFont="1" applyFill="1" applyBorder="1" applyAlignment="1">
      <alignment horizontal="left" vertical="center" wrapText="1"/>
    </xf>
    <xf numFmtId="0" fontId="44" fillId="0" borderId="52" xfId="0" applyFont="1" applyBorder="1" applyAlignment="1">
      <alignment horizontal="left" vertical="center" wrapText="1"/>
    </xf>
    <xf numFmtId="0" fontId="44" fillId="0" borderId="46" xfId="87" applyFont="1" applyBorder="1" applyAlignment="1">
      <alignment horizontal="left" vertical="center" wrapText="1"/>
      <protection/>
    </xf>
    <xf numFmtId="0" fontId="44" fillId="0" borderId="52" xfId="87" applyFont="1" applyBorder="1" applyAlignment="1">
      <alignment horizontal="left" vertical="center" wrapText="1"/>
      <protection/>
    </xf>
    <xf numFmtId="0" fontId="44" fillId="0" borderId="13" xfId="87" applyFont="1" applyFill="1" applyBorder="1" applyAlignment="1">
      <alignment horizontal="left" vertical="center" wrapText="1"/>
      <protection/>
    </xf>
    <xf numFmtId="0" fontId="44" fillId="0" borderId="20" xfId="87" applyFont="1" applyFill="1" applyBorder="1" applyAlignment="1">
      <alignment horizontal="left" vertical="center" wrapText="1"/>
      <protection/>
    </xf>
    <xf numFmtId="0" fontId="45" fillId="5" borderId="12" xfId="87" applyFont="1" applyFill="1" applyBorder="1" applyAlignment="1">
      <alignment horizontal="center" vertical="center" wrapText="1"/>
      <protection/>
    </xf>
    <xf numFmtId="0" fontId="44" fillId="0" borderId="13" xfId="0" applyFont="1" applyBorder="1" applyAlignment="1">
      <alignment horizontal="left" vertical="center" wrapText="1"/>
    </xf>
    <xf numFmtId="0" fontId="44" fillId="0" borderId="46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justify" wrapText="1"/>
    </xf>
    <xf numFmtId="0" fontId="44" fillId="0" borderId="22" xfId="87" applyFont="1" applyBorder="1" applyAlignment="1">
      <alignment horizontal="left" vertical="center" wrapText="1"/>
      <protection/>
    </xf>
    <xf numFmtId="0" fontId="94" fillId="0" borderId="24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justify" vertical="top" wrapText="1"/>
    </xf>
    <xf numFmtId="0" fontId="95" fillId="0" borderId="24" xfId="0" applyFont="1" applyFill="1" applyBorder="1" applyAlignment="1">
      <alignment horizontal="center" vertical="center" wrapText="1"/>
    </xf>
    <xf numFmtId="0" fontId="96" fillId="0" borderId="24" xfId="0" applyFont="1" applyFill="1" applyBorder="1" applyAlignment="1">
      <alignment horizontal="center" vertical="center" wrapText="1"/>
    </xf>
    <xf numFmtId="3" fontId="45" fillId="0" borderId="61" xfId="0" applyNumberFormat="1" applyFont="1" applyFill="1" applyBorder="1" applyAlignment="1">
      <alignment horizontal="right" vertical="center" wrapText="1"/>
    </xf>
    <xf numFmtId="3" fontId="45" fillId="0" borderId="0" xfId="0" applyNumberFormat="1" applyFont="1" applyFill="1" applyBorder="1" applyAlignment="1">
      <alignment horizontal="right" vertical="center" wrapText="1"/>
    </xf>
    <xf numFmtId="0" fontId="97" fillId="26" borderId="24" xfId="85" applyFont="1" applyFill="1" applyBorder="1" applyAlignment="1">
      <alignment horizontal="center" vertical="center"/>
      <protection/>
    </xf>
    <xf numFmtId="0" fontId="97" fillId="26" borderId="31" xfId="85" applyFont="1" applyFill="1" applyBorder="1" applyAlignment="1">
      <alignment horizontal="center" vertical="center"/>
      <protection/>
    </xf>
    <xf numFmtId="0" fontId="47" fillId="26" borderId="31" xfId="0" applyFont="1" applyFill="1" applyBorder="1" applyAlignment="1">
      <alignment horizontal="justify" vertical="top" wrapText="1"/>
    </xf>
    <xf numFmtId="3" fontId="45" fillId="26" borderId="24" xfId="0" applyNumberFormat="1" applyFont="1" applyFill="1" applyBorder="1" applyAlignment="1">
      <alignment horizontal="right" vertical="center" wrapText="1"/>
    </xf>
    <xf numFmtId="3" fontId="44" fillId="26" borderId="61" xfId="0" applyNumberFormat="1" applyFont="1" applyFill="1" applyBorder="1" applyAlignment="1">
      <alignment horizontal="right" vertical="center" wrapText="1"/>
    </xf>
    <xf numFmtId="0" fontId="25" fillId="26" borderId="0" xfId="0" applyFont="1" applyFill="1" applyAlignment="1">
      <alignment/>
    </xf>
    <xf numFmtId="0" fontId="50" fillId="26" borderId="24" xfId="85" applyFont="1" applyFill="1" applyBorder="1" applyAlignment="1">
      <alignment horizontal="center" vertical="center"/>
      <protection/>
    </xf>
    <xf numFmtId="0" fontId="50" fillId="26" borderId="31" xfId="85" applyFont="1" applyFill="1" applyBorder="1" applyAlignment="1">
      <alignment horizontal="center" vertical="center"/>
      <protection/>
    </xf>
    <xf numFmtId="3" fontId="45" fillId="26" borderId="61" xfId="0" applyNumberFormat="1" applyFont="1" applyFill="1" applyBorder="1" applyAlignment="1">
      <alignment horizontal="right" vertical="center" wrapText="1"/>
    </xf>
    <xf numFmtId="0" fontId="39" fillId="26" borderId="0" xfId="0" applyFont="1" applyFill="1" applyAlignment="1">
      <alignment/>
    </xf>
    <xf numFmtId="0" fontId="47" fillId="26" borderId="0" xfId="0" applyFont="1" applyFill="1" applyAlignment="1">
      <alignment/>
    </xf>
    <xf numFmtId="0" fontId="40" fillId="26" borderId="31" xfId="0" applyFont="1" applyFill="1" applyBorder="1" applyAlignment="1">
      <alignment horizontal="justify" vertical="top" wrapText="1"/>
    </xf>
    <xf numFmtId="0" fontId="40" fillId="26" borderId="0" xfId="0" applyFont="1" applyFill="1" applyAlignment="1">
      <alignment/>
    </xf>
    <xf numFmtId="0" fontId="47" fillId="26" borderId="24" xfId="0" applyFont="1" applyFill="1" applyBorder="1" applyAlignment="1">
      <alignment horizontal="justify" vertical="top" wrapText="1"/>
    </xf>
    <xf numFmtId="49" fontId="45" fillId="26" borderId="24" xfId="0" applyNumberFormat="1" applyFont="1" applyFill="1" applyBorder="1" applyAlignment="1">
      <alignment horizontal="center"/>
    </xf>
    <xf numFmtId="0" fontId="45" fillId="26" borderId="24" xfId="0" applyFont="1" applyFill="1" applyBorder="1" applyAlignment="1">
      <alignment horizontal="left" vertical="top" wrapText="1"/>
    </xf>
    <xf numFmtId="3" fontId="45" fillId="26" borderId="24" xfId="0" applyNumberFormat="1" applyFont="1" applyFill="1" applyBorder="1" applyAlignment="1">
      <alignment/>
    </xf>
    <xf numFmtId="49" fontId="45" fillId="26" borderId="24" xfId="0" applyNumberFormat="1" applyFont="1" applyFill="1" applyBorder="1" applyAlignment="1">
      <alignment horizontal="center" vertical="center"/>
    </xf>
    <xf numFmtId="0" fontId="45" fillId="26" borderId="24" xfId="0" applyFont="1" applyFill="1" applyBorder="1" applyAlignment="1">
      <alignment horizontal="left" vertical="center" wrapText="1"/>
    </xf>
    <xf numFmtId="3" fontId="45" fillId="26" borderId="24" xfId="0" applyNumberFormat="1" applyFont="1" applyFill="1" applyBorder="1" applyAlignment="1">
      <alignment vertical="center"/>
    </xf>
    <xf numFmtId="0" fontId="47" fillId="26" borderId="0" xfId="0" applyFont="1" applyFill="1" applyAlignment="1">
      <alignment vertical="center"/>
    </xf>
    <xf numFmtId="3" fontId="30" fillId="0" borderId="30" xfId="0" applyNumberFormat="1" applyFont="1" applyFill="1" applyBorder="1" applyAlignment="1">
      <alignment horizontal="right" vertical="center"/>
    </xf>
    <xf numFmtId="3" fontId="30" fillId="0" borderId="44" xfId="0" applyNumberFormat="1" applyFont="1" applyFill="1" applyBorder="1" applyAlignment="1">
      <alignment horizontal="right" vertical="center"/>
    </xf>
    <xf numFmtId="205" fontId="9" fillId="0" borderId="25" xfId="0" applyNumberFormat="1" applyFont="1" applyBorder="1" applyAlignment="1">
      <alignment horizontal="right" vertical="center"/>
    </xf>
    <xf numFmtId="3" fontId="45" fillId="0" borderId="80" xfId="0" applyNumberFormat="1" applyFont="1" applyFill="1" applyBorder="1" applyAlignment="1">
      <alignment horizontal="center" vertical="center" wrapText="1"/>
    </xf>
    <xf numFmtId="3" fontId="73" fillId="0" borderId="62" xfId="0" applyNumberFormat="1" applyFont="1" applyBorder="1" applyAlignment="1">
      <alignment/>
    </xf>
    <xf numFmtId="3" fontId="73" fillId="0" borderId="50" xfId="0" applyNumberFormat="1" applyFont="1" applyBorder="1" applyAlignment="1">
      <alignment/>
    </xf>
    <xf numFmtId="3" fontId="73" fillId="0" borderId="31" xfId="0" applyNumberFormat="1" applyFont="1" applyBorder="1" applyAlignment="1">
      <alignment/>
    </xf>
    <xf numFmtId="3" fontId="73" fillId="0" borderId="79" xfId="0" applyNumberFormat="1" applyFont="1" applyBorder="1" applyAlignment="1">
      <alignment/>
    </xf>
    <xf numFmtId="210" fontId="40" fillId="0" borderId="0" xfId="0" applyNumberFormat="1" applyFont="1" applyAlignment="1">
      <alignment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4" fillId="0" borderId="24" xfId="0" applyFont="1" applyFill="1" applyBorder="1" applyAlignment="1" applyProtection="1">
      <alignment horizontal="center" vertical="center" wrapText="1"/>
      <protection locked="0"/>
    </xf>
    <xf numFmtId="0" fontId="94" fillId="0" borderId="24" xfId="0" applyFont="1" applyFill="1" applyBorder="1" applyAlignment="1">
      <alignment horizontal="center" vertical="center" wrapText="1"/>
    </xf>
    <xf numFmtId="0" fontId="45" fillId="0" borderId="0" xfId="0" applyFont="1" applyFill="1" applyAlignment="1" applyProtection="1">
      <alignment vertical="top" wrapText="1"/>
      <protection locked="0"/>
    </xf>
    <xf numFmtId="0" fontId="71" fillId="0" borderId="47" xfId="0" applyFont="1" applyFill="1" applyBorder="1" applyAlignment="1">
      <alignment horizontal="center" vertical="center" wrapText="1"/>
    </xf>
    <xf numFmtId="0" fontId="71" fillId="0" borderId="54" xfId="0" applyFont="1" applyFill="1" applyBorder="1" applyAlignment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6" fillId="0" borderId="27" xfId="0" applyFont="1" applyBorder="1" applyAlignment="1" applyProtection="1">
      <alignment horizontal="center" vertical="center" wrapText="1"/>
      <protection locked="0"/>
    </xf>
    <xf numFmtId="0" fontId="7" fillId="0" borderId="81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7" fillId="0" borderId="82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1" fontId="3" fillId="0" borderId="83" xfId="0" applyNumberFormat="1" applyFont="1" applyBorder="1" applyAlignment="1">
      <alignment textRotation="90" wrapText="1"/>
    </xf>
    <xf numFmtId="0" fontId="7" fillId="0" borderId="84" xfId="0" applyFont="1" applyBorder="1" applyAlignment="1" applyProtection="1">
      <alignment horizontal="center" vertical="center" wrapText="1"/>
      <protection locked="0"/>
    </xf>
    <xf numFmtId="0" fontId="7" fillId="0" borderId="7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205" fontId="48" fillId="0" borderId="0" xfId="0" applyNumberFormat="1" applyAlignment="1">
      <alignment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 applyProtection="1">
      <alignment vertical="top" wrapText="1"/>
      <protection locked="0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75" fillId="0" borderId="0" xfId="0" applyFont="1" applyFill="1" applyAlignment="1" applyProtection="1">
      <alignment horizontal="justify" vertical="top" wrapText="1"/>
      <protection locked="0"/>
    </xf>
    <xf numFmtId="0" fontId="30" fillId="0" borderId="0" xfId="88" applyFont="1" applyAlignment="1">
      <alignment horizontal="center" vertical="top" wrapText="1"/>
      <protection/>
    </xf>
    <xf numFmtId="0" fontId="42" fillId="0" borderId="0" xfId="86" applyNumberFormat="1" applyFont="1" applyFill="1" applyBorder="1" applyAlignment="1" applyProtection="1">
      <alignment horizontal="center" vertical="top" wrapText="1"/>
      <protection/>
    </xf>
    <xf numFmtId="0" fontId="45" fillId="0" borderId="24" xfId="86" applyNumberFormat="1" applyFont="1" applyFill="1" applyBorder="1" applyAlignment="1" applyProtection="1">
      <alignment horizontal="center" vertical="center" wrapText="1"/>
      <protection/>
    </xf>
    <xf numFmtId="0" fontId="35" fillId="0" borderId="47" xfId="86" applyNumberFormat="1" applyFont="1" applyFill="1" applyBorder="1" applyAlignment="1" applyProtection="1">
      <alignment horizontal="center" vertical="center" wrapText="1"/>
      <protection/>
    </xf>
    <xf numFmtId="0" fontId="35" fillId="0" borderId="30" xfId="86" applyNumberFormat="1" applyFont="1" applyFill="1" applyBorder="1" applyAlignment="1" applyProtection="1">
      <alignment horizontal="center" vertical="center" wrapText="1"/>
      <protection/>
    </xf>
    <xf numFmtId="0" fontId="45" fillId="0" borderId="32" xfId="86" applyNumberFormat="1" applyFont="1" applyFill="1" applyBorder="1" applyAlignment="1" applyProtection="1">
      <alignment horizontal="center" vertical="center"/>
      <protection/>
    </xf>
    <xf numFmtId="0" fontId="45" fillId="0" borderId="31" xfId="86" applyNumberFormat="1" applyFont="1" applyFill="1" applyBorder="1" applyAlignment="1" applyProtection="1">
      <alignment horizontal="center" vertical="center"/>
      <protection/>
    </xf>
    <xf numFmtId="0" fontId="35" fillId="0" borderId="47" xfId="86" applyNumberFormat="1" applyFont="1" applyFill="1" applyBorder="1" applyAlignment="1" applyProtection="1">
      <alignment horizontal="center" vertical="center"/>
      <protection/>
    </xf>
    <xf numFmtId="0" fontId="35" fillId="0" borderId="30" xfId="86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top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1" fillId="0" borderId="3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top" wrapText="1"/>
    </xf>
    <xf numFmtId="0" fontId="70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0" fontId="71" fillId="0" borderId="24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center" vertical="top" wrapText="1"/>
      <protection locked="0"/>
    </xf>
    <xf numFmtId="0" fontId="47" fillId="0" borderId="73" xfId="0" applyFont="1" applyFill="1" applyBorder="1" applyAlignment="1" applyProtection="1">
      <alignment horizontal="center" vertical="center"/>
      <protection locked="0"/>
    </xf>
    <xf numFmtId="0" fontId="47" fillId="0" borderId="69" xfId="0" applyFont="1" applyFill="1" applyBorder="1" applyAlignment="1" applyProtection="1">
      <alignment horizontal="center" vertical="center"/>
      <protection locked="0"/>
    </xf>
    <xf numFmtId="0" fontId="47" fillId="0" borderId="73" xfId="0" applyFont="1" applyFill="1" applyBorder="1" applyAlignment="1" applyProtection="1">
      <alignment horizontal="center" vertical="center" wrapText="1"/>
      <protection locked="0"/>
    </xf>
    <xf numFmtId="0" fontId="47" fillId="0" borderId="69" xfId="0" applyFont="1" applyFill="1" applyBorder="1" applyAlignment="1" applyProtection="1">
      <alignment horizontal="center" vertical="center" wrapText="1"/>
      <protection locked="0"/>
    </xf>
    <xf numFmtId="0" fontId="47" fillId="0" borderId="67" xfId="0" applyFont="1" applyFill="1" applyBorder="1" applyAlignment="1" applyProtection="1">
      <alignment horizontal="center" vertical="center" wrapText="1"/>
      <protection locked="0"/>
    </xf>
    <xf numFmtId="0" fontId="47" fillId="0" borderId="67" xfId="0" applyFont="1" applyFill="1" applyBorder="1" applyAlignment="1" applyProtection="1">
      <alignment horizontal="center" vertical="center"/>
      <protection locked="0"/>
    </xf>
    <xf numFmtId="49" fontId="4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42" xfId="0" applyFont="1" applyFill="1" applyBorder="1" applyAlignment="1" applyProtection="1">
      <alignment horizontal="center" vertical="center" wrapText="1"/>
      <protection locked="0"/>
    </xf>
    <xf numFmtId="0" fontId="47" fillId="0" borderId="55" xfId="0" applyFont="1" applyFill="1" applyBorder="1" applyAlignment="1" applyProtection="1">
      <alignment horizontal="center" vertical="center" wrapText="1"/>
      <protection locked="0"/>
    </xf>
    <xf numFmtId="0" fontId="47" fillId="0" borderId="25" xfId="0" applyFont="1" applyFill="1" applyBorder="1" applyAlignment="1" applyProtection="1">
      <alignment horizontal="center" vertical="center" wrapText="1"/>
      <protection locked="0"/>
    </xf>
    <xf numFmtId="0" fontId="47" fillId="0" borderId="53" xfId="0" applyFont="1" applyFill="1" applyBorder="1" applyAlignment="1" applyProtection="1">
      <alignment horizontal="center" vertical="center" wrapText="1"/>
      <protection locked="0"/>
    </xf>
    <xf numFmtId="0" fontId="47" fillId="0" borderId="24" xfId="0" applyFont="1" applyFill="1" applyBorder="1" applyAlignment="1" applyProtection="1">
      <alignment horizontal="center" vertical="center" wrapText="1"/>
      <protection locked="0"/>
    </xf>
    <xf numFmtId="0" fontId="47" fillId="0" borderId="18" xfId="0" applyFont="1" applyFill="1" applyBorder="1" applyAlignment="1" applyProtection="1">
      <alignment horizontal="center" vertical="center" wrapText="1"/>
      <protection locked="0"/>
    </xf>
    <xf numFmtId="0" fontId="47" fillId="0" borderId="20" xfId="0" applyFont="1" applyFill="1" applyBorder="1" applyAlignment="1" applyProtection="1">
      <alignment horizontal="center" vertical="center" wrapText="1"/>
      <protection locked="0"/>
    </xf>
    <xf numFmtId="0" fontId="47" fillId="0" borderId="22" xfId="0" applyFont="1" applyFill="1" applyBorder="1" applyAlignment="1" applyProtection="1">
      <alignment horizontal="center" vertical="center" wrapText="1"/>
      <protection locked="0"/>
    </xf>
    <xf numFmtId="1" fontId="40" fillId="0" borderId="33" xfId="0" applyNumberFormat="1" applyFont="1" applyBorder="1" applyAlignment="1">
      <alignment horizontal="center"/>
    </xf>
    <xf numFmtId="1" fontId="40" fillId="0" borderId="63" xfId="0" applyNumberFormat="1" applyFont="1" applyBorder="1" applyAlignment="1">
      <alignment horizontal="center"/>
    </xf>
    <xf numFmtId="1" fontId="40" fillId="0" borderId="31" xfId="0" applyNumberFormat="1" applyFont="1" applyBorder="1" applyAlignment="1">
      <alignment horizontal="center"/>
    </xf>
    <xf numFmtId="0" fontId="47" fillId="0" borderId="19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85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86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80" xfId="0" applyFont="1" applyBorder="1" applyAlignment="1">
      <alignment horizontal="center" vertical="center" wrapText="1"/>
    </xf>
    <xf numFmtId="0" fontId="47" fillId="0" borderId="84" xfId="0" applyFont="1" applyFill="1" applyBorder="1" applyAlignment="1">
      <alignment horizontal="center" vertical="center" wrapText="1"/>
    </xf>
    <xf numFmtId="0" fontId="47" fillId="0" borderId="76" xfId="0" applyFont="1" applyFill="1" applyBorder="1" applyAlignment="1">
      <alignment horizontal="center" vertical="center" wrapText="1"/>
    </xf>
    <xf numFmtId="0" fontId="47" fillId="0" borderId="77" xfId="0" applyFont="1" applyFill="1" applyBorder="1" applyAlignment="1">
      <alignment horizontal="center" vertical="center" wrapText="1"/>
    </xf>
    <xf numFmtId="1" fontId="40" fillId="0" borderId="73" xfId="0" applyNumberFormat="1" applyFont="1" applyBorder="1" applyAlignment="1">
      <alignment horizontal="center"/>
    </xf>
    <xf numFmtId="1" fontId="40" fillId="0" borderId="69" xfId="0" applyNumberFormat="1" applyFont="1" applyBorder="1" applyAlignment="1">
      <alignment horizontal="center"/>
    </xf>
    <xf numFmtId="1" fontId="40" fillId="0" borderId="62" xfId="0" applyNumberFormat="1" applyFont="1" applyBorder="1" applyAlignment="1">
      <alignment horizontal="center"/>
    </xf>
    <xf numFmtId="0" fontId="59" fillId="0" borderId="14" xfId="51" applyFont="1" applyBorder="1" applyAlignment="1">
      <alignment horizontal="center"/>
      <protection/>
    </xf>
    <xf numFmtId="0" fontId="59" fillId="0" borderId="28" xfId="51" applyFont="1" applyBorder="1" applyAlignment="1">
      <alignment horizontal="center"/>
      <protection/>
    </xf>
    <xf numFmtId="0" fontId="59" fillId="0" borderId="29" xfId="51" applyFont="1" applyBorder="1" applyAlignment="1">
      <alignment horizontal="center"/>
      <protection/>
    </xf>
    <xf numFmtId="0" fontId="59" fillId="0" borderId="73" xfId="0" applyFont="1" applyBorder="1" applyAlignment="1">
      <alignment horizontal="center" shrinkToFit="1"/>
    </xf>
    <xf numFmtId="0" fontId="59" fillId="0" borderId="69" xfId="0" applyFont="1" applyBorder="1" applyAlignment="1">
      <alignment horizontal="center" shrinkToFit="1"/>
    </xf>
    <xf numFmtId="0" fontId="59" fillId="0" borderId="62" xfId="0" applyFont="1" applyBorder="1" applyAlignment="1">
      <alignment horizontal="center" shrinkToFit="1"/>
    </xf>
    <xf numFmtId="0" fontId="59" fillId="0" borderId="33" xfId="0" applyFont="1" applyBorder="1" applyAlignment="1">
      <alignment horizontal="center"/>
    </xf>
    <xf numFmtId="0" fontId="59" fillId="0" borderId="63" xfId="0" applyFont="1" applyBorder="1" applyAlignment="1">
      <alignment horizontal="center"/>
    </xf>
    <xf numFmtId="0" fontId="59" fillId="0" borderId="31" xfId="0" applyFont="1" applyBorder="1" applyAlignment="1">
      <alignment horizontal="center"/>
    </xf>
    <xf numFmtId="0" fontId="9" fillId="0" borderId="82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shrinkToFit="1"/>
    </xf>
    <xf numFmtId="0" fontId="59" fillId="0" borderId="28" xfId="0" applyFont="1" applyBorder="1" applyAlignment="1">
      <alignment horizontal="center" shrinkToFit="1"/>
    </xf>
    <xf numFmtId="0" fontId="59" fillId="0" borderId="29" xfId="0" applyFont="1" applyBorder="1" applyAlignment="1">
      <alignment horizontal="center" shrinkToFit="1"/>
    </xf>
    <xf numFmtId="0" fontId="45" fillId="0" borderId="81" xfId="0" applyFont="1" applyFill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center" vertical="center" wrapText="1"/>
    </xf>
    <xf numFmtId="0" fontId="45" fillId="0" borderId="68" xfId="0" applyFont="1" applyFill="1" applyBorder="1" applyAlignment="1">
      <alignment horizontal="center" vertical="center" wrapText="1"/>
    </xf>
    <xf numFmtId="1" fontId="40" fillId="0" borderId="65" xfId="0" applyNumberFormat="1" applyFont="1" applyBorder="1" applyAlignment="1">
      <alignment horizontal="center"/>
    </xf>
    <xf numFmtId="1" fontId="40" fillId="0" borderId="70" xfId="0" applyNumberFormat="1" applyFont="1" applyBorder="1" applyAlignment="1">
      <alignment horizontal="center"/>
    </xf>
    <xf numFmtId="1" fontId="40" fillId="0" borderId="79" xfId="0" applyNumberFormat="1" applyFont="1" applyBorder="1" applyAlignment="1">
      <alignment horizontal="center"/>
    </xf>
    <xf numFmtId="3" fontId="39" fillId="0" borderId="14" xfId="0" applyNumberFormat="1" applyFont="1" applyFill="1" applyBorder="1" applyAlignment="1">
      <alignment horizontal="center" vertical="center" wrapText="1"/>
    </xf>
    <xf numFmtId="3" fontId="39" fillId="0" borderId="28" xfId="0" applyNumberFormat="1" applyFont="1" applyFill="1" applyBorder="1" applyAlignment="1">
      <alignment horizontal="center" vertical="center" wrapText="1"/>
    </xf>
    <xf numFmtId="3" fontId="39" fillId="0" borderId="29" xfId="0" applyNumberFormat="1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47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5" fillId="0" borderId="87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85" xfId="0" applyFont="1" applyFill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 wrapText="1"/>
    </xf>
    <xf numFmtId="0" fontId="45" fillId="0" borderId="66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wrapText="1"/>
    </xf>
    <xf numFmtId="0" fontId="45" fillId="0" borderId="36" xfId="0" applyFont="1" applyFill="1" applyBorder="1" applyAlignment="1">
      <alignment horizontal="center" wrapText="1"/>
    </xf>
    <xf numFmtId="0" fontId="45" fillId="0" borderId="28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5" fillId="0" borderId="61" xfId="0" applyFont="1" applyFill="1" applyBorder="1" applyAlignment="1">
      <alignment horizontal="center" vertical="center" wrapText="1"/>
    </xf>
    <xf numFmtId="0" fontId="45" fillId="0" borderId="75" xfId="0" applyFont="1" applyFill="1" applyBorder="1" applyAlignment="1">
      <alignment horizontal="center" vertical="center" wrapText="1"/>
    </xf>
    <xf numFmtId="0" fontId="45" fillId="0" borderId="6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center" wrapText="1"/>
    </xf>
    <xf numFmtId="0" fontId="45" fillId="0" borderId="14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vertical="center"/>
    </xf>
    <xf numFmtId="3" fontId="39" fillId="0" borderId="60" xfId="0" applyNumberFormat="1" applyFont="1" applyFill="1" applyBorder="1" applyAlignment="1">
      <alignment horizontal="center" vertical="center" wrapText="1"/>
    </xf>
    <xf numFmtId="3" fontId="39" fillId="0" borderId="70" xfId="0" applyNumberFormat="1" applyFont="1" applyFill="1" applyBorder="1" applyAlignment="1">
      <alignment horizontal="center" vertical="center" wrapText="1"/>
    </xf>
    <xf numFmtId="3" fontId="39" fillId="0" borderId="79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wrapText="1"/>
    </xf>
    <xf numFmtId="0" fontId="45" fillId="0" borderId="88" xfId="0" applyFont="1" applyFill="1" applyBorder="1" applyAlignment="1">
      <alignment horizontal="center" wrapText="1"/>
    </xf>
    <xf numFmtId="0" fontId="45" fillId="0" borderId="83" xfId="0" applyFont="1" applyFill="1" applyBorder="1" applyAlignment="1">
      <alignment horizontal="center" wrapText="1"/>
    </xf>
    <xf numFmtId="0" fontId="45" fillId="0" borderId="71" xfId="0" applyFont="1" applyFill="1" applyBorder="1" applyAlignment="1">
      <alignment horizontal="center" wrapText="1"/>
    </xf>
    <xf numFmtId="0" fontId="45" fillId="0" borderId="76" xfId="0" applyFont="1" applyFill="1" applyBorder="1" applyAlignment="1">
      <alignment horizontal="center" vertical="center" wrapText="1"/>
    </xf>
    <xf numFmtId="0" fontId="45" fillId="0" borderId="77" xfId="0" applyFont="1" applyFill="1" applyBorder="1" applyAlignment="1">
      <alignment horizontal="center" vertical="center" wrapText="1"/>
    </xf>
    <xf numFmtId="3" fontId="39" fillId="0" borderId="51" xfId="0" applyNumberFormat="1" applyFont="1" applyFill="1" applyBorder="1" applyAlignment="1">
      <alignment horizontal="center" vertical="center" wrapText="1"/>
    </xf>
    <xf numFmtId="0" fontId="45" fillId="0" borderId="83" xfId="0" applyFont="1" applyFill="1" applyBorder="1" applyAlignment="1">
      <alignment horizontal="center" vertical="center" wrapText="1"/>
    </xf>
    <xf numFmtId="0" fontId="45" fillId="0" borderId="71" xfId="0" applyFont="1" applyFill="1" applyBorder="1" applyAlignment="1">
      <alignment horizontal="center" vertical="center" wrapText="1"/>
    </xf>
    <xf numFmtId="0" fontId="45" fillId="0" borderId="84" xfId="0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0" fontId="47" fillId="0" borderId="0" xfId="87" applyFont="1" applyAlignment="1">
      <alignment wrapText="1"/>
      <protection/>
    </xf>
    <xf numFmtId="0" fontId="65" fillId="0" borderId="0" xfId="87" applyFont="1" applyAlignment="1">
      <alignment horizontal="center" wrapText="1"/>
      <protection/>
    </xf>
    <xf numFmtId="0" fontId="47" fillId="0" borderId="18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35" fillId="5" borderId="14" xfId="87" applyFont="1" applyFill="1" applyBorder="1" applyAlignment="1">
      <alignment horizontal="center" vertical="center" wrapText="1"/>
      <protection/>
    </xf>
    <xf numFmtId="0" fontId="35" fillId="5" borderId="28" xfId="87" applyFont="1" applyFill="1" applyBorder="1" applyAlignment="1">
      <alignment horizontal="center" vertical="center" wrapText="1"/>
      <protection/>
    </xf>
    <xf numFmtId="0" fontId="47" fillId="0" borderId="88" xfId="0" applyFont="1" applyBorder="1" applyAlignment="1">
      <alignment horizontal="center" vertical="center" wrapText="1"/>
    </xf>
    <xf numFmtId="0" fontId="47" fillId="0" borderId="71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wrapText="1"/>
      <protection locked="0"/>
    </xf>
    <xf numFmtId="49" fontId="23" fillId="0" borderId="18" xfId="0" applyNumberFormat="1" applyFont="1" applyBorder="1" applyAlignment="1">
      <alignment horizontal="justify" vertical="center" wrapText="1"/>
    </xf>
    <xf numFmtId="49" fontId="23" fillId="0" borderId="20" xfId="0" applyNumberFormat="1" applyFont="1" applyBorder="1" applyAlignment="1">
      <alignment horizontal="justify" vertical="center" wrapText="1"/>
    </xf>
    <xf numFmtId="49" fontId="23" fillId="0" borderId="46" xfId="0" applyNumberFormat="1" applyFont="1" applyBorder="1" applyAlignment="1">
      <alignment horizontal="justify" vertical="center" wrapText="1"/>
    </xf>
    <xf numFmtId="3" fontId="23" fillId="0" borderId="82" xfId="0" applyNumberFormat="1" applyFont="1" applyBorder="1" applyAlignment="1">
      <alignment horizontal="right" vertical="center"/>
    </xf>
    <xf numFmtId="3" fontId="23" fillId="0" borderId="58" xfId="0" applyNumberFormat="1" applyFont="1" applyBorder="1" applyAlignment="1">
      <alignment horizontal="right" vertical="center"/>
    </xf>
    <xf numFmtId="3" fontId="23" fillId="0" borderId="43" xfId="0" applyNumberFormat="1" applyFont="1" applyBorder="1" applyAlignment="1">
      <alignment horizontal="right" vertical="center"/>
    </xf>
    <xf numFmtId="3" fontId="23" fillId="0" borderId="41" xfId="0" applyNumberFormat="1" applyFont="1" applyBorder="1" applyAlignment="1">
      <alignment horizontal="right" vertical="center"/>
    </xf>
    <xf numFmtId="3" fontId="23" fillId="0" borderId="76" xfId="0" applyNumberFormat="1" applyFont="1" applyBorder="1" applyAlignment="1">
      <alignment horizontal="right" vertical="center"/>
    </xf>
    <xf numFmtId="3" fontId="23" fillId="0" borderId="44" xfId="0" applyNumberFormat="1" applyFont="1" applyBorder="1" applyAlignment="1">
      <alignment horizontal="right" vertical="center"/>
    </xf>
    <xf numFmtId="3" fontId="23" fillId="0" borderId="89" xfId="0" applyNumberFormat="1" applyFont="1" applyFill="1" applyBorder="1" applyAlignment="1">
      <alignment horizontal="right" vertical="center"/>
    </xf>
    <xf numFmtId="3" fontId="23" fillId="0" borderId="83" xfId="0" applyNumberFormat="1" applyFont="1" applyFill="1" applyBorder="1" applyAlignment="1">
      <alignment horizontal="right" vertical="center"/>
    </xf>
    <xf numFmtId="3" fontId="23" fillId="0" borderId="35" xfId="0" applyNumberFormat="1" applyFont="1" applyFill="1" applyBorder="1" applyAlignment="1">
      <alignment horizontal="right" vertical="center"/>
    </xf>
    <xf numFmtId="0" fontId="26" fillId="0" borderId="0" xfId="0" applyFont="1" applyBorder="1" applyAlignment="1" applyProtection="1">
      <alignment horizontal="left" vertical="center"/>
      <protection locked="0"/>
    </xf>
    <xf numFmtId="0" fontId="23" fillId="0" borderId="24" xfId="0" applyFont="1" applyBorder="1" applyAlignment="1">
      <alignment horizontal="justify" vertical="center" wrapText="1"/>
    </xf>
    <xf numFmtId="3" fontId="23" fillId="0" borderId="42" xfId="0" applyNumberFormat="1" applyFont="1" applyBorder="1" applyAlignment="1">
      <alignment horizontal="right" vertical="center"/>
    </xf>
    <xf numFmtId="3" fontId="23" fillId="0" borderId="25" xfId="0" applyNumberFormat="1" applyFont="1" applyBorder="1" applyAlignment="1">
      <alignment horizontal="right" vertical="center"/>
    </xf>
    <xf numFmtId="3" fontId="23" fillId="0" borderId="46" xfId="0" applyNumberFormat="1" applyFont="1" applyBorder="1" applyAlignment="1">
      <alignment horizontal="right" vertical="center"/>
    </xf>
    <xf numFmtId="3" fontId="23" fillId="0" borderId="13" xfId="0" applyNumberFormat="1" applyFont="1" applyBorder="1" applyAlignment="1">
      <alignment horizontal="right" vertical="center"/>
    </xf>
    <xf numFmtId="0" fontId="23" fillId="0" borderId="48" xfId="0" applyFont="1" applyBorder="1" applyAlignment="1">
      <alignment horizontal="justify" vertical="center" wrapText="1"/>
    </xf>
    <xf numFmtId="0" fontId="23" fillId="0" borderId="46" xfId="0" applyFont="1" applyBorder="1" applyAlignment="1">
      <alignment horizontal="justify" vertical="center" wrapText="1"/>
    </xf>
    <xf numFmtId="3" fontId="32" fillId="0" borderId="13" xfId="0" applyNumberFormat="1" applyFont="1" applyBorder="1" applyAlignment="1">
      <alignment horizontal="right" vertical="center"/>
    </xf>
    <xf numFmtId="3" fontId="32" fillId="0" borderId="39" xfId="0" applyNumberFormat="1" applyFont="1" applyBorder="1" applyAlignment="1">
      <alignment horizontal="right" vertical="center"/>
    </xf>
    <xf numFmtId="3" fontId="32" fillId="0" borderId="25" xfId="0" applyNumberFormat="1" applyFont="1" applyBorder="1" applyAlignment="1">
      <alignment horizontal="right" vertical="center"/>
    </xf>
    <xf numFmtId="0" fontId="23" fillId="0" borderId="32" xfId="0" applyFont="1" applyFill="1" applyBorder="1" applyAlignment="1">
      <alignment horizontal="justify" vertical="center" wrapText="1"/>
    </xf>
    <xf numFmtId="3" fontId="32" fillId="0" borderId="38" xfId="0" applyNumberFormat="1" applyFont="1" applyFill="1" applyBorder="1" applyAlignment="1">
      <alignment horizontal="right" vertical="center"/>
    </xf>
    <xf numFmtId="3" fontId="32" fillId="0" borderId="42" xfId="0" applyNumberFormat="1" applyFont="1" applyFill="1" applyBorder="1" applyAlignment="1">
      <alignment horizontal="right" vertical="center"/>
    </xf>
    <xf numFmtId="0" fontId="84" fillId="0" borderId="0" xfId="0" applyFont="1" applyFill="1" applyBorder="1" applyAlignment="1" applyProtection="1">
      <alignment horizontal="center" vertical="top" wrapText="1"/>
      <protection locked="0"/>
    </xf>
    <xf numFmtId="0" fontId="87" fillId="0" borderId="24" xfId="0" applyFont="1" applyFill="1" applyBorder="1" applyAlignment="1" applyProtection="1">
      <alignment horizontal="center" vertical="center" wrapText="1"/>
      <protection locked="0"/>
    </xf>
    <xf numFmtId="0" fontId="87" fillId="0" borderId="18" xfId="0" applyFont="1" applyFill="1" applyBorder="1" applyAlignment="1" applyProtection="1">
      <alignment horizontal="center" vertical="center" wrapText="1"/>
      <protection locked="0"/>
    </xf>
    <xf numFmtId="0" fontId="87" fillId="0" borderId="20" xfId="0" applyFont="1" applyFill="1" applyBorder="1" applyAlignment="1" applyProtection="1">
      <alignment horizontal="center" vertical="center" wrapText="1"/>
      <protection locked="0"/>
    </xf>
    <xf numFmtId="0" fontId="87" fillId="0" borderId="22" xfId="0" applyFont="1" applyFill="1" applyBorder="1" applyAlignment="1" applyProtection="1">
      <alignment horizontal="center" vertical="center" wrapText="1"/>
      <protection locked="0"/>
    </xf>
    <xf numFmtId="0" fontId="87" fillId="0" borderId="25" xfId="0" applyFont="1" applyFill="1" applyBorder="1" applyAlignment="1" applyProtection="1">
      <alignment horizontal="center" vertical="center" wrapText="1"/>
      <protection locked="0"/>
    </xf>
    <xf numFmtId="0" fontId="87" fillId="0" borderId="53" xfId="0" applyFont="1" applyFill="1" applyBorder="1" applyAlignment="1" applyProtection="1">
      <alignment horizontal="center" vertical="center" wrapText="1"/>
      <protection locked="0"/>
    </xf>
    <xf numFmtId="0" fontId="87" fillId="0" borderId="42" xfId="0" applyFont="1" applyFill="1" applyBorder="1" applyAlignment="1" applyProtection="1">
      <alignment horizontal="center" vertical="center" wrapText="1"/>
      <protection locked="0"/>
    </xf>
    <xf numFmtId="0" fontId="87" fillId="0" borderId="55" xfId="0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Fill="1" applyAlignment="1" applyProtection="1">
      <alignment horizontal="left" vertical="top" wrapText="1"/>
      <protection locked="0"/>
    </xf>
    <xf numFmtId="0" fontId="88" fillId="0" borderId="0" xfId="0" applyFont="1" applyFill="1" applyBorder="1" applyAlignment="1" applyProtection="1">
      <alignment horizontal="center" vertical="top" wrapText="1"/>
      <protection locked="0"/>
    </xf>
    <xf numFmtId="0" fontId="87" fillId="0" borderId="73" xfId="0" applyFont="1" applyFill="1" applyBorder="1" applyAlignment="1" applyProtection="1">
      <alignment horizontal="center" vertical="center"/>
      <protection locked="0"/>
    </xf>
    <xf numFmtId="0" fontId="87" fillId="0" borderId="69" xfId="0" applyFont="1" applyFill="1" applyBorder="1" applyAlignment="1" applyProtection="1">
      <alignment horizontal="center" vertical="center"/>
      <protection locked="0"/>
    </xf>
    <xf numFmtId="0" fontId="87" fillId="0" borderId="73" xfId="0" applyFont="1" applyFill="1" applyBorder="1" applyAlignment="1" applyProtection="1">
      <alignment horizontal="center" vertical="center" wrapText="1"/>
      <protection locked="0"/>
    </xf>
    <xf numFmtId="0" fontId="87" fillId="0" borderId="69" xfId="0" applyFont="1" applyFill="1" applyBorder="1" applyAlignment="1" applyProtection="1">
      <alignment horizontal="center" vertical="center" wrapText="1"/>
      <protection locked="0"/>
    </xf>
    <xf numFmtId="0" fontId="87" fillId="0" borderId="67" xfId="0" applyFont="1" applyFill="1" applyBorder="1" applyAlignment="1" applyProtection="1">
      <alignment horizontal="center" vertical="center" wrapText="1"/>
      <protection locked="0"/>
    </xf>
    <xf numFmtId="0" fontId="87" fillId="0" borderId="67" xfId="0" applyFont="1" applyFill="1" applyBorder="1" applyAlignment="1" applyProtection="1">
      <alignment horizontal="center" vertical="center"/>
      <protection locked="0"/>
    </xf>
    <xf numFmtId="49" fontId="8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8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8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4" xfId="0" applyNumberFormat="1" applyFont="1" applyFill="1" applyBorder="1" applyAlignment="1" applyProtection="1">
      <alignment horizontal="center" vertical="center" wrapText="1"/>
      <protection/>
    </xf>
    <xf numFmtId="0" fontId="77" fillId="0" borderId="24" xfId="0" applyNumberFormat="1" applyFont="1" applyFill="1" applyBorder="1" applyAlignment="1" applyProtection="1">
      <alignment horizontal="center" vertical="center" wrapText="1"/>
      <protection/>
    </xf>
    <xf numFmtId="0" fontId="39" fillId="0" borderId="90" xfId="0" applyNumberFormat="1" applyFont="1" applyFill="1" applyBorder="1" applyAlignment="1" applyProtection="1">
      <alignment horizontal="center" vertical="center" wrapText="1"/>
      <protection/>
    </xf>
    <xf numFmtId="0" fontId="39" fillId="0" borderId="54" xfId="0" applyNumberFormat="1" applyFont="1" applyFill="1" applyBorder="1" applyAlignment="1" applyProtection="1">
      <alignment horizontal="center" vertical="center" wrapText="1"/>
      <protection/>
    </xf>
    <xf numFmtId="0" fontId="39" fillId="0" borderId="30" xfId="0" applyNumberFormat="1" applyFont="1" applyFill="1" applyBorder="1" applyAlignment="1" applyProtection="1">
      <alignment horizontal="center" vertical="center" wrapText="1"/>
      <protection/>
    </xf>
    <xf numFmtId="0" fontId="39" fillId="0" borderId="32" xfId="0" applyNumberFormat="1" applyFont="1" applyFill="1" applyBorder="1" applyAlignment="1" applyProtection="1">
      <alignment horizontal="center" vertical="center" wrapText="1"/>
      <protection/>
    </xf>
    <xf numFmtId="0" fontId="39" fillId="0" borderId="31" xfId="0" applyNumberFormat="1" applyFont="1" applyFill="1" applyBorder="1" applyAlignment="1" applyProtection="1">
      <alignment horizontal="center" vertical="center" wrapText="1"/>
      <protection/>
    </xf>
    <xf numFmtId="0" fontId="39" fillId="0" borderId="63" xfId="0" applyNumberFormat="1" applyFont="1" applyFill="1" applyBorder="1" applyAlignment="1" applyProtection="1">
      <alignment horizontal="center" vertical="center" wrapText="1"/>
      <protection/>
    </xf>
    <xf numFmtId="0" fontId="26" fillId="0" borderId="27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39" fillId="0" borderId="47" xfId="0" applyNumberFormat="1" applyFont="1" applyFill="1" applyBorder="1" applyAlignment="1" applyProtection="1">
      <alignment horizontal="center" vertical="center" wrapText="1"/>
      <protection/>
    </xf>
    <xf numFmtId="0" fontId="39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49" fontId="18" fillId="0" borderId="18" xfId="0" applyNumberFormat="1" applyFont="1" applyBorder="1" applyAlignment="1" applyProtection="1">
      <alignment horizontal="center" vertical="center" wrapText="1"/>
      <protection locked="0"/>
    </xf>
    <xf numFmtId="49" fontId="18" fillId="0" borderId="20" xfId="0" applyNumberFormat="1" applyFont="1" applyBorder="1" applyAlignment="1" applyProtection="1">
      <alignment horizontal="center" vertical="center" wrapText="1"/>
      <protection locked="0"/>
    </xf>
    <xf numFmtId="49" fontId="18" fillId="0" borderId="22" xfId="0" applyNumberFormat="1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Border="1" applyAlignment="1" applyProtection="1">
      <alignment horizontal="center" vertical="center" wrapText="1"/>
      <protection locked="0"/>
    </xf>
    <xf numFmtId="0" fontId="47" fillId="0" borderId="62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52" xfId="0" applyFont="1" applyFill="1" applyBorder="1" applyAlignment="1" applyProtection="1">
      <alignment horizontal="center" vertical="top" wrapText="1"/>
      <protection locked="0"/>
    </xf>
    <xf numFmtId="0" fontId="47" fillId="0" borderId="56" xfId="0" applyFont="1" applyFill="1" applyBorder="1" applyAlignment="1" applyProtection="1">
      <alignment horizontal="center" vertical="center" wrapText="1"/>
      <protection locked="0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Обычный 2" xfId="84"/>
    <cellStyle name="Обычный_~_T33" xfId="85"/>
    <cellStyle name="Обычный_dod6" xfId="86"/>
    <cellStyle name="Обычный_Бюджет розвитку" xfId="87"/>
    <cellStyle name="Обычный_Облбюджет2007_4" xfId="88"/>
    <cellStyle name="Followed Hyperlink" xfId="89"/>
    <cellStyle name="Підсумок" xfId="90"/>
    <cellStyle name="Плохой" xfId="91"/>
    <cellStyle name="Поганий" xfId="92"/>
    <cellStyle name="Пояснение" xfId="93"/>
    <cellStyle name="Примечание" xfId="94"/>
    <cellStyle name="Примечание 2" xfId="95"/>
    <cellStyle name="Примітка" xfId="96"/>
    <cellStyle name="Percent" xfId="97"/>
    <cellStyle name="Результат" xfId="98"/>
    <cellStyle name="Связанная ячейка" xfId="99"/>
    <cellStyle name="Середній" xfId="100"/>
    <cellStyle name="Текст попередження" xfId="101"/>
    <cellStyle name="Текст пояснення" xfId="102"/>
    <cellStyle name="Текст предупреждения" xfId="103"/>
    <cellStyle name="Тысячи [0]_Розподіл (2)" xfId="104"/>
    <cellStyle name="Тысячи_Розподіл (2)" xfId="105"/>
    <cellStyle name="Comma" xfId="106"/>
    <cellStyle name="Comma [0]" xfId="107"/>
    <cellStyle name="Хороший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2;&#1072;&#1090;&#1077;&#1088;&#1110;&#1072;&#1083;&#1080;%20&#1085;&#1072;%20&#1089;&#1077;&#1089;&#1110;&#1102;\2014\&#1059;&#1090;&#1086;&#1095;&#1085;&#1077;&#1085;&#1085;&#1103;%20&#1073;&#1102;&#1076;&#1078;&#1077;&#1090;&#1091;%202014\&#1055;&#1110;&#1089;&#1083;&#1103;%20&#1089;&#1077;&#1089;&#1110;&#1111;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indexed="46"/>
  </sheetPr>
  <dimension ref="A1:F92"/>
  <sheetViews>
    <sheetView showZeros="0" zoomScale="75" zoomScaleNormal="75" zoomScaleSheetLayoutView="75" workbookViewId="0" topLeftCell="A1">
      <pane ySplit="7" topLeftCell="BM65" activePane="bottomLeft" state="frozen"/>
      <selection pane="topLeft" activeCell="B69" sqref="B69"/>
      <selection pane="bottomLeft" activeCell="C9" sqref="C9:F74"/>
    </sheetView>
  </sheetViews>
  <sheetFormatPr defaultColWidth="9.00390625" defaultRowHeight="12.75"/>
  <cols>
    <col min="1" max="1" width="13.00390625" style="318" customWidth="1"/>
    <col min="2" max="2" width="112.50390625" style="319" customWidth="1"/>
    <col min="3" max="3" width="21.00390625" style="319" customWidth="1"/>
    <col min="4" max="4" width="19.625" style="319" customWidth="1"/>
    <col min="5" max="5" width="16.375" style="319" customWidth="1"/>
    <col min="6" max="6" width="18.625" style="319" customWidth="1"/>
    <col min="7" max="16384" width="8.625" style="20" customWidth="1"/>
  </cols>
  <sheetData>
    <row r="1" spans="4:6" ht="58.5" customHeight="1">
      <c r="D1" s="1297" t="s">
        <v>368</v>
      </c>
      <c r="E1" s="1297"/>
      <c r="F1" s="1297"/>
    </row>
    <row r="2" spans="2:6" ht="44.25" customHeight="1" hidden="1">
      <c r="B2" s="320"/>
      <c r="C2" s="320"/>
      <c r="D2" s="320"/>
      <c r="E2" s="1296" t="s">
        <v>345</v>
      </c>
      <c r="F2" s="1296"/>
    </row>
    <row r="3" spans="1:6" ht="42" customHeight="1">
      <c r="A3" s="1300" t="s">
        <v>1225</v>
      </c>
      <c r="B3" s="1300"/>
      <c r="C3" s="1300"/>
      <c r="D3" s="1300"/>
      <c r="E3" s="1300"/>
      <c r="F3" s="1300"/>
    </row>
    <row r="4" spans="1:6" ht="16.5" customHeight="1" thickBot="1">
      <c r="A4" s="321"/>
      <c r="B4" s="321"/>
      <c r="C4" s="321"/>
      <c r="D4" s="321"/>
      <c r="E4" s="321"/>
      <c r="F4" s="322" t="s">
        <v>768</v>
      </c>
    </row>
    <row r="5" spans="1:6" ht="28.5" customHeight="1" thickBot="1">
      <c r="A5" s="1301" t="s">
        <v>970</v>
      </c>
      <c r="B5" s="1298" t="s">
        <v>897</v>
      </c>
      <c r="C5" s="1298" t="s">
        <v>969</v>
      </c>
      <c r="D5" s="1298" t="s">
        <v>967</v>
      </c>
      <c r="E5" s="1303" t="s">
        <v>968</v>
      </c>
      <c r="F5" s="1304"/>
    </row>
    <row r="6" spans="1:6" ht="53.25" customHeight="1" thickBot="1">
      <c r="A6" s="1302"/>
      <c r="B6" s="1299"/>
      <c r="C6" s="1299"/>
      <c r="D6" s="1299"/>
      <c r="E6" s="863" t="s">
        <v>969</v>
      </c>
      <c r="F6" s="863" t="s">
        <v>185</v>
      </c>
    </row>
    <row r="7" spans="1:6" ht="16.5" customHeight="1" thickBot="1">
      <c r="A7" s="241">
        <v>1</v>
      </c>
      <c r="B7" s="324">
        <v>2</v>
      </c>
      <c r="C7" s="325">
        <v>3</v>
      </c>
      <c r="D7" s="325">
        <v>4</v>
      </c>
      <c r="E7" s="325">
        <v>5</v>
      </c>
      <c r="F7" s="325">
        <v>6</v>
      </c>
    </row>
    <row r="8" spans="1:6" ht="15" customHeight="1">
      <c r="A8" s="323"/>
      <c r="B8" s="326"/>
      <c r="C8" s="327"/>
      <c r="D8" s="327"/>
      <c r="E8" s="327"/>
      <c r="F8" s="327"/>
    </row>
    <row r="9" spans="1:6" s="25" customFormat="1" ht="20.25">
      <c r="A9" s="847">
        <v>10000000</v>
      </c>
      <c r="B9" s="848" t="s">
        <v>971</v>
      </c>
      <c r="C9" s="849">
        <v>316354600</v>
      </c>
      <c r="D9" s="849">
        <v>316354600</v>
      </c>
      <c r="E9" s="849">
        <v>0</v>
      </c>
      <c r="F9" s="849">
        <v>0</v>
      </c>
    </row>
    <row r="10" spans="1:6" ht="23.25" customHeight="1">
      <c r="A10" s="213">
        <v>11000000</v>
      </c>
      <c r="B10" s="154" t="s">
        <v>46</v>
      </c>
      <c r="C10" s="155">
        <v>251980600</v>
      </c>
      <c r="D10" s="155">
        <v>251980600</v>
      </c>
      <c r="E10" s="155">
        <v>0</v>
      </c>
      <c r="F10" s="155">
        <v>0</v>
      </c>
    </row>
    <row r="11" spans="1:6" s="853" customFormat="1" ht="18">
      <c r="A11" s="854">
        <v>11010000</v>
      </c>
      <c r="B11" s="333" t="s">
        <v>905</v>
      </c>
      <c r="C11" s="865">
        <v>225048600</v>
      </c>
      <c r="D11" s="836">
        <v>225048600</v>
      </c>
      <c r="E11" s="864">
        <v>0</v>
      </c>
      <c r="F11" s="864">
        <v>0</v>
      </c>
    </row>
    <row r="12" spans="1:6" s="853" customFormat="1" ht="21.75" customHeight="1">
      <c r="A12" s="866">
        <v>11020000</v>
      </c>
      <c r="B12" s="333" t="s">
        <v>906</v>
      </c>
      <c r="C12" s="865">
        <v>26932000</v>
      </c>
      <c r="D12" s="836">
        <v>26932000</v>
      </c>
      <c r="E12" s="865">
        <v>0</v>
      </c>
      <c r="F12" s="865">
        <v>0</v>
      </c>
    </row>
    <row r="13" spans="1:6" s="29" customFormat="1" ht="36" customHeight="1">
      <c r="A13" s="214">
        <v>11020200</v>
      </c>
      <c r="B13" s="839" t="s">
        <v>841</v>
      </c>
      <c r="C13" s="101">
        <v>2400000</v>
      </c>
      <c r="D13" s="408">
        <v>2400000</v>
      </c>
      <c r="E13" s="101">
        <v>0</v>
      </c>
      <c r="F13" s="101">
        <v>0</v>
      </c>
    </row>
    <row r="14" spans="1:6" ht="17.25">
      <c r="A14" s="328">
        <v>13000000</v>
      </c>
      <c r="B14" s="331" t="s">
        <v>907</v>
      </c>
      <c r="C14" s="156">
        <v>47796200</v>
      </c>
      <c r="D14" s="156">
        <v>47796200</v>
      </c>
      <c r="E14" s="156">
        <v>0</v>
      </c>
      <c r="F14" s="156">
        <v>0</v>
      </c>
    </row>
    <row r="15" spans="1:6" s="853" customFormat="1" ht="18">
      <c r="A15" s="854">
        <v>13010000</v>
      </c>
      <c r="B15" s="333" t="s">
        <v>908</v>
      </c>
      <c r="C15" s="864">
        <v>37225200</v>
      </c>
      <c r="D15" s="836">
        <v>37225200</v>
      </c>
      <c r="E15" s="864">
        <v>0</v>
      </c>
      <c r="F15" s="864">
        <v>0</v>
      </c>
    </row>
    <row r="16" spans="1:6" ht="36">
      <c r="A16" s="214">
        <v>13010100</v>
      </c>
      <c r="B16" s="157" t="s">
        <v>909</v>
      </c>
      <c r="C16" s="98">
        <v>37225200</v>
      </c>
      <c r="D16" s="408">
        <v>37225200</v>
      </c>
      <c r="E16" s="98">
        <v>0</v>
      </c>
      <c r="F16" s="98">
        <v>0</v>
      </c>
    </row>
    <row r="17" spans="1:6" s="853" customFormat="1" ht="18">
      <c r="A17" s="854">
        <v>13020000</v>
      </c>
      <c r="B17" s="333" t="s">
        <v>910</v>
      </c>
      <c r="C17" s="864">
        <v>8050000</v>
      </c>
      <c r="D17" s="836">
        <v>8050000</v>
      </c>
      <c r="E17" s="864">
        <v>0</v>
      </c>
      <c r="F17" s="864">
        <v>0</v>
      </c>
    </row>
    <row r="18" spans="1:6" s="853" customFormat="1" ht="18">
      <c r="A18" s="854">
        <v>13030000</v>
      </c>
      <c r="B18" s="333" t="s">
        <v>911</v>
      </c>
      <c r="C18" s="864">
        <v>2515000</v>
      </c>
      <c r="D18" s="836">
        <v>2515000</v>
      </c>
      <c r="E18" s="864">
        <v>0</v>
      </c>
      <c r="F18" s="864">
        <v>0</v>
      </c>
    </row>
    <row r="19" spans="1:6" ht="36">
      <c r="A19" s="214">
        <v>13030100</v>
      </c>
      <c r="B19" s="157" t="s">
        <v>912</v>
      </c>
      <c r="C19" s="98">
        <v>2515000</v>
      </c>
      <c r="D19" s="408">
        <v>2515000</v>
      </c>
      <c r="E19" s="98">
        <v>0</v>
      </c>
      <c r="F19" s="98">
        <v>0</v>
      </c>
    </row>
    <row r="20" spans="1:6" s="853" customFormat="1" ht="18">
      <c r="A20" s="854">
        <v>13070000</v>
      </c>
      <c r="B20" s="333" t="s">
        <v>914</v>
      </c>
      <c r="C20" s="864">
        <v>6000</v>
      </c>
      <c r="D20" s="836">
        <v>6000</v>
      </c>
      <c r="E20" s="864">
        <v>0</v>
      </c>
      <c r="F20" s="864">
        <v>0</v>
      </c>
    </row>
    <row r="21" spans="1:6" ht="18">
      <c r="A21" s="214">
        <v>13070200</v>
      </c>
      <c r="B21" s="157" t="s">
        <v>913</v>
      </c>
      <c r="C21" s="98">
        <v>6000</v>
      </c>
      <c r="D21" s="408">
        <v>6000</v>
      </c>
      <c r="E21" s="98">
        <v>0</v>
      </c>
      <c r="F21" s="98">
        <v>0</v>
      </c>
    </row>
    <row r="22" spans="1:6" ht="18">
      <c r="A22" s="328">
        <v>19000000</v>
      </c>
      <c r="B22" s="331" t="s">
        <v>72</v>
      </c>
      <c r="C22" s="337">
        <v>16577800</v>
      </c>
      <c r="D22" s="156">
        <v>16577800</v>
      </c>
      <c r="E22" s="408">
        <v>0</v>
      </c>
      <c r="F22" s="408">
        <v>0</v>
      </c>
    </row>
    <row r="23" spans="1:6" s="853" customFormat="1" ht="18">
      <c r="A23" s="867">
        <v>19010000</v>
      </c>
      <c r="B23" s="329" t="s">
        <v>73</v>
      </c>
      <c r="C23" s="842">
        <v>16577800</v>
      </c>
      <c r="D23" s="836">
        <v>16577800</v>
      </c>
      <c r="E23" s="864">
        <v>0</v>
      </c>
      <c r="F23" s="864">
        <v>0</v>
      </c>
    </row>
    <row r="24" spans="1:6" s="25" customFormat="1" ht="20.25">
      <c r="A24" s="850">
        <v>20000000</v>
      </c>
      <c r="B24" s="852" t="s">
        <v>267</v>
      </c>
      <c r="C24" s="849">
        <v>89764914</v>
      </c>
      <c r="D24" s="851">
        <v>17826800</v>
      </c>
      <c r="E24" s="851">
        <v>71938114</v>
      </c>
      <c r="F24" s="849">
        <v>0</v>
      </c>
    </row>
    <row r="25" spans="1:6" ht="17.25">
      <c r="A25" s="213">
        <v>21000000</v>
      </c>
      <c r="B25" s="154" t="s">
        <v>268</v>
      </c>
      <c r="C25" s="155">
        <v>492000</v>
      </c>
      <c r="D25" s="156">
        <v>402000</v>
      </c>
      <c r="E25" s="156">
        <v>90000</v>
      </c>
      <c r="F25" s="155">
        <v>0</v>
      </c>
    </row>
    <row r="26" spans="1:6" s="129" customFormat="1" ht="72">
      <c r="A26" s="854">
        <v>21010000</v>
      </c>
      <c r="B26" s="333" t="s">
        <v>842</v>
      </c>
      <c r="C26" s="864">
        <v>92000</v>
      </c>
      <c r="D26" s="864">
        <v>92000</v>
      </c>
      <c r="E26" s="864">
        <v>0</v>
      </c>
      <c r="F26" s="864">
        <v>0</v>
      </c>
    </row>
    <row r="27" spans="1:6" ht="36">
      <c r="A27" s="214">
        <v>21010300</v>
      </c>
      <c r="B27" s="157" t="s">
        <v>1147</v>
      </c>
      <c r="C27" s="101">
        <v>92000</v>
      </c>
      <c r="D27" s="408">
        <v>92000</v>
      </c>
      <c r="E27" s="101">
        <v>0</v>
      </c>
      <c r="F27" s="101">
        <v>0</v>
      </c>
    </row>
    <row r="28" spans="1:6" ht="36" hidden="1">
      <c r="A28" s="214">
        <v>21010800</v>
      </c>
      <c r="B28" s="157" t="s">
        <v>266</v>
      </c>
      <c r="C28" s="101">
        <v>0</v>
      </c>
      <c r="D28" s="334">
        <v>0</v>
      </c>
      <c r="E28" s="101">
        <v>0</v>
      </c>
      <c r="F28" s="101">
        <v>0</v>
      </c>
    </row>
    <row r="29" spans="1:6" s="853" customFormat="1" ht="18" hidden="1">
      <c r="A29" s="854">
        <v>21050000</v>
      </c>
      <c r="B29" s="333" t="s">
        <v>74</v>
      </c>
      <c r="C29" s="864">
        <v>0</v>
      </c>
      <c r="D29" s="836">
        <v>0</v>
      </c>
      <c r="E29" s="864">
        <v>0</v>
      </c>
      <c r="F29" s="864">
        <v>0</v>
      </c>
    </row>
    <row r="30" spans="1:6" s="853" customFormat="1" ht="18">
      <c r="A30" s="854">
        <v>21080000</v>
      </c>
      <c r="B30" s="333" t="s">
        <v>365</v>
      </c>
      <c r="C30" s="864">
        <v>310000</v>
      </c>
      <c r="D30" s="836">
        <v>310000</v>
      </c>
      <c r="E30" s="864">
        <v>0</v>
      </c>
      <c r="F30" s="864">
        <v>0</v>
      </c>
    </row>
    <row r="31" spans="1:6" ht="18">
      <c r="A31" s="214">
        <v>21080500</v>
      </c>
      <c r="B31" s="157" t="s">
        <v>365</v>
      </c>
      <c r="C31" s="98">
        <v>310000</v>
      </c>
      <c r="D31" s="408">
        <v>310000</v>
      </c>
      <c r="E31" s="98">
        <v>0</v>
      </c>
      <c r="F31" s="98">
        <v>0</v>
      </c>
    </row>
    <row r="32" spans="1:6" s="853" customFormat="1" ht="36">
      <c r="A32" s="854">
        <v>21110000</v>
      </c>
      <c r="B32" s="333" t="s">
        <v>75</v>
      </c>
      <c r="C32" s="865">
        <v>90000</v>
      </c>
      <c r="D32" s="836">
        <v>0</v>
      </c>
      <c r="E32" s="865">
        <v>90000</v>
      </c>
      <c r="F32" s="865">
        <v>0</v>
      </c>
    </row>
    <row r="33" spans="1:6" ht="26.25" customHeight="1">
      <c r="A33" s="213">
        <v>22000000</v>
      </c>
      <c r="B33" s="154" t="s">
        <v>915</v>
      </c>
      <c r="C33" s="330">
        <v>17184800</v>
      </c>
      <c r="D33" s="93">
        <v>17184800</v>
      </c>
      <c r="E33" s="93">
        <v>0</v>
      </c>
      <c r="F33" s="156">
        <v>0</v>
      </c>
    </row>
    <row r="34" spans="1:6" ht="18">
      <c r="A34" s="840">
        <v>22010000</v>
      </c>
      <c r="B34" s="841" t="s">
        <v>916</v>
      </c>
      <c r="C34" s="842">
        <v>13939800</v>
      </c>
      <c r="D34" s="843">
        <v>13939800</v>
      </c>
      <c r="E34" s="526">
        <v>0</v>
      </c>
      <c r="F34" s="408">
        <v>0</v>
      </c>
    </row>
    <row r="35" spans="1:6" ht="54">
      <c r="A35" s="214">
        <v>22010200</v>
      </c>
      <c r="B35" s="157" t="s">
        <v>269</v>
      </c>
      <c r="C35" s="101">
        <v>31700</v>
      </c>
      <c r="D35" s="526">
        <v>31700</v>
      </c>
      <c r="E35" s="100">
        <v>0</v>
      </c>
      <c r="F35" s="101">
        <v>0</v>
      </c>
    </row>
    <row r="36" spans="1:6" ht="18">
      <c r="A36" s="214">
        <v>22010700</v>
      </c>
      <c r="B36" s="157" t="s">
        <v>270</v>
      </c>
      <c r="C36" s="101">
        <v>3100</v>
      </c>
      <c r="D36" s="526">
        <v>3100</v>
      </c>
      <c r="E36" s="100">
        <v>0</v>
      </c>
      <c r="F36" s="101">
        <v>0</v>
      </c>
    </row>
    <row r="37" spans="1:6" ht="18">
      <c r="A37" s="214">
        <v>22011000</v>
      </c>
      <c r="B37" s="157" t="s">
        <v>271</v>
      </c>
      <c r="C37" s="101">
        <v>1500000</v>
      </c>
      <c r="D37" s="526">
        <v>1500000</v>
      </c>
      <c r="E37" s="100">
        <v>0</v>
      </c>
      <c r="F37" s="101">
        <v>0</v>
      </c>
    </row>
    <row r="38" spans="1:6" ht="18">
      <c r="A38" s="214">
        <v>22011100</v>
      </c>
      <c r="B38" s="157" t="s">
        <v>272</v>
      </c>
      <c r="C38" s="101">
        <v>11900000</v>
      </c>
      <c r="D38" s="526">
        <v>11900000</v>
      </c>
      <c r="E38" s="100">
        <v>0</v>
      </c>
      <c r="F38" s="101">
        <v>0</v>
      </c>
    </row>
    <row r="39" spans="1:6" ht="18">
      <c r="A39" s="214">
        <v>22011800</v>
      </c>
      <c r="B39" s="157" t="s">
        <v>273</v>
      </c>
      <c r="C39" s="101">
        <v>505000</v>
      </c>
      <c r="D39" s="526">
        <v>505000</v>
      </c>
      <c r="E39" s="100">
        <v>0</v>
      </c>
      <c r="F39" s="101">
        <v>0</v>
      </c>
    </row>
    <row r="40" spans="1:6" ht="36">
      <c r="A40" s="840">
        <v>22800000</v>
      </c>
      <c r="B40" s="841" t="s">
        <v>840</v>
      </c>
      <c r="C40" s="842">
        <v>3245000</v>
      </c>
      <c r="D40" s="843">
        <v>3245000</v>
      </c>
      <c r="E40" s="100">
        <v>0</v>
      </c>
      <c r="F40" s="101">
        <v>0</v>
      </c>
    </row>
    <row r="41" spans="1:6" ht="36">
      <c r="A41" s="214">
        <v>22080400</v>
      </c>
      <c r="B41" s="157" t="s">
        <v>917</v>
      </c>
      <c r="C41" s="101">
        <v>3245000</v>
      </c>
      <c r="D41" s="526">
        <v>3245000</v>
      </c>
      <c r="E41" s="100">
        <v>0</v>
      </c>
      <c r="F41" s="101">
        <v>0</v>
      </c>
    </row>
    <row r="42" spans="1:6" ht="17.25">
      <c r="A42" s="213">
        <v>24000000</v>
      </c>
      <c r="B42" s="154" t="s">
        <v>364</v>
      </c>
      <c r="C42" s="155">
        <v>584600</v>
      </c>
      <c r="D42" s="93">
        <v>240000</v>
      </c>
      <c r="E42" s="93">
        <v>344600</v>
      </c>
      <c r="F42" s="156">
        <v>0</v>
      </c>
    </row>
    <row r="43" spans="1:6" ht="18">
      <c r="A43" s="214">
        <v>24060300</v>
      </c>
      <c r="B43" s="157" t="s">
        <v>365</v>
      </c>
      <c r="C43" s="98">
        <v>240000</v>
      </c>
      <c r="D43" s="526">
        <v>240000</v>
      </c>
      <c r="E43" s="121">
        <v>0</v>
      </c>
      <c r="F43" s="98">
        <v>0</v>
      </c>
    </row>
    <row r="44" spans="1:6" ht="36">
      <c r="A44" s="214">
        <v>24062100</v>
      </c>
      <c r="B44" s="157" t="s">
        <v>894</v>
      </c>
      <c r="C44" s="101">
        <v>336600</v>
      </c>
      <c r="D44" s="526">
        <v>0</v>
      </c>
      <c r="E44" s="100">
        <v>336600</v>
      </c>
      <c r="F44" s="101">
        <v>0</v>
      </c>
    </row>
    <row r="45" spans="1:6" ht="36">
      <c r="A45" s="214">
        <v>24110900</v>
      </c>
      <c r="B45" s="157" t="s">
        <v>895</v>
      </c>
      <c r="C45" s="101">
        <v>8000</v>
      </c>
      <c r="D45" s="526">
        <v>0</v>
      </c>
      <c r="E45" s="100">
        <v>8000</v>
      </c>
      <c r="F45" s="101">
        <v>0</v>
      </c>
    </row>
    <row r="46" spans="1:6" ht="19.5" customHeight="1">
      <c r="A46" s="335">
        <v>25000000</v>
      </c>
      <c r="B46" s="336" t="s">
        <v>896</v>
      </c>
      <c r="C46" s="337">
        <v>71503514</v>
      </c>
      <c r="D46" s="93">
        <v>0</v>
      </c>
      <c r="E46" s="93">
        <v>71503514</v>
      </c>
      <c r="F46" s="337">
        <v>0</v>
      </c>
    </row>
    <row r="47" spans="1:6" s="25" customFormat="1" ht="20.25">
      <c r="A47" s="850">
        <v>30000000</v>
      </c>
      <c r="B47" s="852" t="s">
        <v>340</v>
      </c>
      <c r="C47" s="849">
        <v>1120900</v>
      </c>
      <c r="D47" s="851">
        <v>0</v>
      </c>
      <c r="E47" s="851">
        <v>1120900</v>
      </c>
      <c r="F47" s="849">
        <v>1120900</v>
      </c>
    </row>
    <row r="48" spans="1:6" s="29" customFormat="1" ht="18" thickBot="1">
      <c r="A48" s="214">
        <v>31030000</v>
      </c>
      <c r="B48" s="157" t="s">
        <v>366</v>
      </c>
      <c r="C48" s="332">
        <v>1120900</v>
      </c>
      <c r="D48" s="100">
        <v>0</v>
      </c>
      <c r="E48" s="100">
        <v>1120900</v>
      </c>
      <c r="F48" s="101">
        <v>1120900</v>
      </c>
    </row>
    <row r="49" spans="1:6" s="18" customFormat="1" ht="21" thickBot="1">
      <c r="A49" s="855"/>
      <c r="B49" s="856" t="s">
        <v>367</v>
      </c>
      <c r="C49" s="857">
        <v>407240414</v>
      </c>
      <c r="D49" s="857">
        <v>334181400</v>
      </c>
      <c r="E49" s="857">
        <v>73059014</v>
      </c>
      <c r="F49" s="857">
        <v>1120900</v>
      </c>
    </row>
    <row r="50" spans="1:6" s="18" customFormat="1" ht="21" thickBot="1">
      <c r="A50" s="850">
        <v>40000000</v>
      </c>
      <c r="B50" s="858" t="s">
        <v>898</v>
      </c>
      <c r="C50" s="859">
        <v>2930431708</v>
      </c>
      <c r="D50" s="859">
        <v>2919038893</v>
      </c>
      <c r="E50" s="859">
        <v>11392815</v>
      </c>
      <c r="F50" s="859">
        <v>4514215</v>
      </c>
    </row>
    <row r="51" spans="1:6" ht="17.25">
      <c r="A51" s="735">
        <v>41000000</v>
      </c>
      <c r="B51" s="736" t="s">
        <v>904</v>
      </c>
      <c r="C51" s="737">
        <v>2930431708</v>
      </c>
      <c r="D51" s="737">
        <v>2919038893</v>
      </c>
      <c r="E51" s="737">
        <v>11392815</v>
      </c>
      <c r="F51" s="737">
        <v>4514215</v>
      </c>
    </row>
    <row r="52" spans="1:6" ht="24.75" customHeight="1">
      <c r="A52" s="844">
        <v>41020000</v>
      </c>
      <c r="B52" s="845" t="s">
        <v>193</v>
      </c>
      <c r="C52" s="842">
        <v>98362900</v>
      </c>
      <c r="D52" s="842">
        <v>98362900</v>
      </c>
      <c r="E52" s="842">
        <v>0</v>
      </c>
      <c r="F52" s="842">
        <v>0</v>
      </c>
    </row>
    <row r="53" spans="1:6" ht="18">
      <c r="A53" s="215">
        <v>41020100</v>
      </c>
      <c r="B53" s="218" t="s">
        <v>918</v>
      </c>
      <c r="C53" s="101">
        <v>46134400</v>
      </c>
      <c r="D53" s="101">
        <v>46134400</v>
      </c>
      <c r="E53" s="98">
        <v>0</v>
      </c>
      <c r="F53" s="98">
        <v>0</v>
      </c>
    </row>
    <row r="54" spans="1:6" ht="18">
      <c r="A54" s="214">
        <v>41020600</v>
      </c>
      <c r="B54" s="157" t="s">
        <v>919</v>
      </c>
      <c r="C54" s="101">
        <v>52228500</v>
      </c>
      <c r="D54" s="101">
        <v>52228500</v>
      </c>
      <c r="E54" s="101">
        <v>0</v>
      </c>
      <c r="F54" s="101">
        <v>0</v>
      </c>
    </row>
    <row r="55" spans="1:6" ht="34.5" customHeight="1">
      <c r="A55" s="846">
        <v>41030000</v>
      </c>
      <c r="B55" s="845" t="s">
        <v>194</v>
      </c>
      <c r="C55" s="843">
        <v>2832068808</v>
      </c>
      <c r="D55" s="843">
        <v>2820675993</v>
      </c>
      <c r="E55" s="843">
        <v>11392815</v>
      </c>
      <c r="F55" s="836">
        <v>4514215</v>
      </c>
    </row>
    <row r="56" spans="1:6" ht="27" customHeight="1">
      <c r="A56" s="216">
        <v>41030300</v>
      </c>
      <c r="B56" s="349" t="s">
        <v>242</v>
      </c>
      <c r="C56" s="101">
        <v>1000000</v>
      </c>
      <c r="D56" s="121">
        <v>1000000</v>
      </c>
      <c r="E56" s="100">
        <v>0</v>
      </c>
      <c r="F56" s="101">
        <v>0</v>
      </c>
    </row>
    <row r="57" spans="1:6" ht="27" customHeight="1">
      <c r="A57" s="216">
        <v>41030400</v>
      </c>
      <c r="B57" s="349" t="s">
        <v>952</v>
      </c>
      <c r="C57" s="101">
        <v>4514215</v>
      </c>
      <c r="D57" s="121">
        <v>0</v>
      </c>
      <c r="E57" s="100">
        <v>4514215</v>
      </c>
      <c r="F57" s="101">
        <v>4514215</v>
      </c>
    </row>
    <row r="58" spans="1:6" ht="54">
      <c r="A58" s="214">
        <v>41030600</v>
      </c>
      <c r="B58" s="157" t="s">
        <v>923</v>
      </c>
      <c r="C58" s="101">
        <v>1018083800</v>
      </c>
      <c r="D58" s="100">
        <v>1018083800</v>
      </c>
      <c r="E58" s="101">
        <v>0</v>
      </c>
      <c r="F58" s="101">
        <v>0</v>
      </c>
    </row>
    <row r="59" spans="1:6" ht="76.5" customHeight="1">
      <c r="A59" s="214">
        <v>41030800</v>
      </c>
      <c r="B59" s="338" t="s">
        <v>755</v>
      </c>
      <c r="C59" s="101">
        <v>698369000</v>
      </c>
      <c r="D59" s="100">
        <v>698369000</v>
      </c>
      <c r="E59" s="101">
        <v>0</v>
      </c>
      <c r="F59" s="101">
        <v>0</v>
      </c>
    </row>
    <row r="60" spans="1:6" ht="150.75" customHeight="1">
      <c r="A60" s="216">
        <v>41030900</v>
      </c>
      <c r="B60" s="339" t="s">
        <v>363</v>
      </c>
      <c r="C60" s="101">
        <v>49959200</v>
      </c>
      <c r="D60" s="100">
        <v>49959200</v>
      </c>
      <c r="E60" s="101">
        <v>0</v>
      </c>
      <c r="F60" s="101">
        <v>0</v>
      </c>
    </row>
    <row r="61" spans="1:6" ht="38.25" customHeight="1">
      <c r="A61" s="214">
        <v>41031000</v>
      </c>
      <c r="B61" s="102" t="s">
        <v>549</v>
      </c>
      <c r="C61" s="101">
        <v>55695100</v>
      </c>
      <c r="D61" s="101">
        <v>55695100</v>
      </c>
      <c r="E61" s="101">
        <v>0</v>
      </c>
      <c r="F61" s="101">
        <v>0</v>
      </c>
    </row>
    <row r="62" spans="1:6" ht="36">
      <c r="A62" s="216">
        <v>41032600</v>
      </c>
      <c r="B62" s="102" t="s">
        <v>684</v>
      </c>
      <c r="C62" s="98">
        <v>3817300</v>
      </c>
      <c r="D62" s="121">
        <v>3817300</v>
      </c>
      <c r="E62" s="121">
        <v>0</v>
      </c>
      <c r="F62" s="98">
        <v>0</v>
      </c>
    </row>
    <row r="63" spans="1:6" ht="18">
      <c r="A63" s="216">
        <v>41033500</v>
      </c>
      <c r="B63" s="102" t="s">
        <v>920</v>
      </c>
      <c r="C63" s="98">
        <v>116436500</v>
      </c>
      <c r="D63" s="121">
        <v>116436500</v>
      </c>
      <c r="E63" s="121">
        <v>0</v>
      </c>
      <c r="F63" s="98">
        <v>0</v>
      </c>
    </row>
    <row r="64" spans="1:6" ht="36">
      <c r="A64" s="216">
        <v>41033700</v>
      </c>
      <c r="B64" s="102" t="s">
        <v>195</v>
      </c>
      <c r="C64" s="98">
        <v>469900</v>
      </c>
      <c r="D64" s="121">
        <v>469900</v>
      </c>
      <c r="E64" s="121">
        <v>0</v>
      </c>
      <c r="F64" s="98">
        <v>0</v>
      </c>
    </row>
    <row r="65" spans="1:6" ht="18">
      <c r="A65" s="216">
        <v>41033900</v>
      </c>
      <c r="B65" s="102" t="s">
        <v>921</v>
      </c>
      <c r="C65" s="98">
        <v>190363800</v>
      </c>
      <c r="D65" s="121">
        <v>190363800</v>
      </c>
      <c r="E65" s="121">
        <v>0</v>
      </c>
      <c r="F65" s="98">
        <v>0</v>
      </c>
    </row>
    <row r="66" spans="1:6" ht="18">
      <c r="A66" s="216">
        <v>41034200</v>
      </c>
      <c r="B66" s="102" t="s">
        <v>922</v>
      </c>
      <c r="C66" s="98">
        <v>521331900</v>
      </c>
      <c r="D66" s="121">
        <v>521331900</v>
      </c>
      <c r="E66" s="121">
        <v>0</v>
      </c>
      <c r="F66" s="98">
        <v>0</v>
      </c>
    </row>
    <row r="67" spans="1:6" ht="36">
      <c r="A67" s="216">
        <v>41034500</v>
      </c>
      <c r="B67" s="102" t="s">
        <v>1089</v>
      </c>
      <c r="C67" s="98">
        <v>13290000</v>
      </c>
      <c r="D67" s="121">
        <v>13290000</v>
      </c>
      <c r="E67" s="121">
        <v>0</v>
      </c>
      <c r="F67" s="98">
        <v>0</v>
      </c>
    </row>
    <row r="68" spans="1:6" ht="18">
      <c r="A68" s="216">
        <v>41035000</v>
      </c>
      <c r="B68" s="102" t="s">
        <v>654</v>
      </c>
      <c r="C68" s="98">
        <v>208588</v>
      </c>
      <c r="D68" s="121">
        <v>208588</v>
      </c>
      <c r="E68" s="121">
        <v>0</v>
      </c>
      <c r="F68" s="98">
        <v>0</v>
      </c>
    </row>
    <row r="69" spans="1:6" ht="77.25" customHeight="1">
      <c r="A69" s="216">
        <v>41035800</v>
      </c>
      <c r="B69" s="102" t="s">
        <v>741</v>
      </c>
      <c r="C69" s="98">
        <v>18048500</v>
      </c>
      <c r="D69" s="121">
        <v>18048500</v>
      </c>
      <c r="E69" s="121">
        <v>0</v>
      </c>
      <c r="F69" s="98">
        <v>0</v>
      </c>
    </row>
    <row r="70" spans="1:6" ht="62.25" customHeight="1">
      <c r="A70" s="216">
        <v>41036100</v>
      </c>
      <c r="B70" s="102" t="s">
        <v>951</v>
      </c>
      <c r="C70" s="98">
        <v>10900005</v>
      </c>
      <c r="D70" s="121">
        <v>10900005</v>
      </c>
      <c r="E70" s="121">
        <v>0</v>
      </c>
      <c r="F70" s="98">
        <v>0</v>
      </c>
    </row>
    <row r="71" spans="1:6" ht="114.75" customHeight="1">
      <c r="A71" s="216">
        <v>41036600</v>
      </c>
      <c r="B71" s="102" t="s">
        <v>528</v>
      </c>
      <c r="C71" s="98">
        <v>78343400</v>
      </c>
      <c r="D71" s="121">
        <v>71464800</v>
      </c>
      <c r="E71" s="121">
        <v>6878600</v>
      </c>
      <c r="F71" s="98">
        <v>0</v>
      </c>
    </row>
    <row r="72" spans="1:6" ht="54">
      <c r="A72" s="216">
        <v>41039700</v>
      </c>
      <c r="B72" s="1051" t="s">
        <v>529</v>
      </c>
      <c r="C72" s="98">
        <v>2658000</v>
      </c>
      <c r="D72" s="121">
        <v>2658000</v>
      </c>
      <c r="E72" s="121">
        <v>0</v>
      </c>
      <c r="F72" s="98">
        <v>0</v>
      </c>
    </row>
    <row r="73" spans="1:6" ht="36" thickBot="1">
      <c r="A73" s="217">
        <v>41037000</v>
      </c>
      <c r="B73" s="218" t="s">
        <v>961</v>
      </c>
      <c r="C73" s="101">
        <v>48579600</v>
      </c>
      <c r="D73" s="100">
        <v>48579600</v>
      </c>
      <c r="E73" s="121">
        <v>0</v>
      </c>
      <c r="F73" s="98">
        <v>0</v>
      </c>
    </row>
    <row r="74" spans="1:6" ht="21" thickBot="1">
      <c r="A74" s="860"/>
      <c r="B74" s="861" t="s">
        <v>1102</v>
      </c>
      <c r="C74" s="862">
        <v>3337672122</v>
      </c>
      <c r="D74" s="862">
        <v>3253220293</v>
      </c>
      <c r="E74" s="862">
        <v>84451829</v>
      </c>
      <c r="F74" s="862">
        <v>5635115</v>
      </c>
    </row>
    <row r="75" spans="1:6" ht="19.5" customHeight="1">
      <c r="A75" s="340"/>
      <c r="B75" s="341"/>
      <c r="C75" s="342"/>
      <c r="D75" s="341"/>
      <c r="E75" s="342"/>
      <c r="F75" s="342"/>
    </row>
    <row r="76" spans="2:6" ht="16.5" customHeight="1">
      <c r="B76" s="341"/>
      <c r="C76" s="342"/>
      <c r="D76" s="342"/>
      <c r="E76" s="342"/>
      <c r="F76" s="342"/>
    </row>
    <row r="77" spans="2:6" ht="16.5" customHeight="1">
      <c r="B77" s="341"/>
      <c r="C77" s="342"/>
      <c r="D77" s="342"/>
      <c r="E77" s="342"/>
      <c r="F77" s="342"/>
    </row>
    <row r="78" spans="2:6" ht="16.5" customHeight="1">
      <c r="B78" s="341"/>
      <c r="C78" s="342"/>
      <c r="D78" s="342"/>
      <c r="E78" s="342"/>
      <c r="F78" s="342"/>
    </row>
    <row r="79" spans="2:6" ht="16.5" customHeight="1">
      <c r="B79" s="341"/>
      <c r="C79" s="342"/>
      <c r="D79" s="342"/>
      <c r="E79" s="342"/>
      <c r="F79" s="342"/>
    </row>
    <row r="80" spans="2:6" ht="12.75">
      <c r="B80" s="341"/>
      <c r="C80" s="341"/>
      <c r="D80" s="341"/>
      <c r="E80" s="341"/>
      <c r="F80" s="341"/>
    </row>
    <row r="81" spans="2:6" ht="12.75">
      <c r="B81" s="341"/>
      <c r="C81" s="341"/>
      <c r="D81" s="341"/>
      <c r="E81" s="341"/>
      <c r="F81" s="341"/>
    </row>
    <row r="82" spans="2:6" ht="12.75">
      <c r="B82" s="174"/>
      <c r="C82" s="174"/>
      <c r="D82" s="174"/>
      <c r="E82" s="174"/>
      <c r="F82" s="174"/>
    </row>
    <row r="83" spans="2:6" ht="12.75">
      <c r="B83" s="341"/>
      <c r="C83" s="341"/>
      <c r="D83" s="341"/>
      <c r="E83" s="341"/>
      <c r="F83" s="341"/>
    </row>
    <row r="84" spans="2:6" ht="12.75">
      <c r="B84" s="341"/>
      <c r="C84" s="341"/>
      <c r="D84" s="341"/>
      <c r="E84" s="341"/>
      <c r="F84" s="341"/>
    </row>
    <row r="85" spans="2:6" ht="12.75">
      <c r="B85" s="174"/>
      <c r="C85" s="174"/>
      <c r="D85" s="174"/>
      <c r="E85" s="174"/>
      <c r="F85" s="174"/>
    </row>
    <row r="86" spans="2:6" ht="12.75">
      <c r="B86" s="343"/>
      <c r="C86" s="343"/>
      <c r="D86" s="343"/>
      <c r="E86" s="343"/>
      <c r="F86" s="343"/>
    </row>
    <row r="87" spans="2:6" ht="12.75">
      <c r="B87" s="343"/>
      <c r="C87" s="343"/>
      <c r="D87" s="343"/>
      <c r="E87" s="343"/>
      <c r="F87" s="343"/>
    </row>
    <row r="88" spans="2:6" ht="12.75">
      <c r="B88" s="343"/>
      <c r="C88" s="343"/>
      <c r="D88" s="343"/>
      <c r="E88" s="343"/>
      <c r="F88" s="343"/>
    </row>
    <row r="92" spans="1:6" s="32" customFormat="1" ht="15">
      <c r="A92" s="318"/>
      <c r="B92" s="319"/>
      <c r="C92" s="319"/>
      <c r="D92" s="319"/>
      <c r="E92" s="319"/>
      <c r="F92" s="319"/>
    </row>
    <row r="103" ht="29.25" customHeight="1"/>
    <row r="104" ht="81" customHeight="1"/>
    <row r="116" ht="44.25" customHeight="1"/>
  </sheetData>
  <mergeCells count="8">
    <mergeCell ref="E2:F2"/>
    <mergeCell ref="D1:F1"/>
    <mergeCell ref="D5:D6"/>
    <mergeCell ref="A3:F3"/>
    <mergeCell ref="A5:A6"/>
    <mergeCell ref="B5:B6"/>
    <mergeCell ref="E5:F5"/>
    <mergeCell ref="C5:C6"/>
  </mergeCells>
  <printOptions horizontalCentered="1"/>
  <pageMargins left="0.1968503937007874" right="0.1968503937007874" top="0.64" bottom="0.2362204724409449" header="0" footer="0"/>
  <pageSetup horizontalDpi="600" verticalDpi="600" orientation="landscape" paperSize="9" scale="72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6">
    <tabColor indexed="32"/>
  </sheetPr>
  <dimension ref="A1:P36"/>
  <sheetViews>
    <sheetView showZeros="0" view="pageBreakPreview" zoomScale="50" zoomScaleSheetLayoutView="50" workbookViewId="0" topLeftCell="A1">
      <selection activeCell="M11" sqref="M11"/>
    </sheetView>
  </sheetViews>
  <sheetFormatPr defaultColWidth="9.00390625" defaultRowHeight="12.75"/>
  <cols>
    <col min="1" max="1" width="19.50390625" style="931" customWidth="1"/>
    <col min="2" max="2" width="15.50390625" style="931" customWidth="1"/>
    <col min="3" max="3" width="34.50390625" style="931" customWidth="1"/>
    <col min="4" max="4" width="11.625" style="931" customWidth="1"/>
    <col min="5" max="5" width="13.50390625" style="931" customWidth="1"/>
    <col min="6" max="6" width="9.50390625" style="931" customWidth="1"/>
    <col min="7" max="7" width="14.50390625" style="931" customWidth="1"/>
    <col min="8" max="8" width="10.625" style="931" customWidth="1"/>
    <col min="9" max="9" width="14.875" style="931" customWidth="1"/>
    <col min="10" max="10" width="9.875" style="931" customWidth="1"/>
    <col min="11" max="11" width="14.125" style="931" customWidth="1"/>
    <col min="12" max="12" width="14.50390625" style="931" customWidth="1"/>
    <col min="13" max="13" width="14.375" style="931" customWidth="1"/>
    <col min="14" max="14" width="10.00390625" style="931" customWidth="1"/>
    <col min="15" max="15" width="13.875" style="931" customWidth="1"/>
    <col min="16" max="16" width="10.50390625" style="931" bestFit="1" customWidth="1"/>
    <col min="17" max="16384" width="9.125" style="931" customWidth="1"/>
  </cols>
  <sheetData>
    <row r="1" spans="1:15" ht="40.5" customHeight="1">
      <c r="A1" s="1085"/>
      <c r="B1" s="1085"/>
      <c r="C1" s="1086"/>
      <c r="D1" s="1087"/>
      <c r="E1" s="1087"/>
      <c r="F1" s="1087"/>
      <c r="G1" s="1087"/>
      <c r="H1" s="1087"/>
      <c r="I1" s="1087"/>
      <c r="J1" s="1087"/>
      <c r="K1" s="1087"/>
      <c r="L1" s="1468" t="s">
        <v>602</v>
      </c>
      <c r="M1" s="1468"/>
      <c r="N1" s="1468"/>
      <c r="O1" s="1468"/>
    </row>
    <row r="2" spans="1:15" ht="24" customHeight="1">
      <c r="A2" s="1469" t="s">
        <v>531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69"/>
      <c r="N2" s="1469"/>
      <c r="O2" s="1469"/>
    </row>
    <row r="3" spans="1:15" ht="19.5" customHeight="1">
      <c r="A3" s="1469"/>
      <c r="B3" s="1469"/>
      <c r="C3" s="1469"/>
      <c r="D3" s="1469"/>
      <c r="E3" s="1469"/>
      <c r="F3" s="1469"/>
      <c r="G3" s="1469"/>
      <c r="H3" s="1469"/>
      <c r="I3" s="1469"/>
      <c r="J3" s="1469"/>
      <c r="K3" s="1469"/>
      <c r="L3" s="1469"/>
      <c r="M3" s="1469"/>
      <c r="N3" s="1469"/>
      <c r="O3" s="1469"/>
    </row>
    <row r="4" spans="1:15" ht="13.5" thickBot="1">
      <c r="A4" s="1085"/>
      <c r="B4" s="1085"/>
      <c r="C4" s="1086"/>
      <c r="D4" s="1085"/>
      <c r="E4" s="1087"/>
      <c r="F4" s="1087"/>
      <c r="G4" s="1087"/>
      <c r="H4" s="1087"/>
      <c r="I4" s="1087"/>
      <c r="J4" s="1087"/>
      <c r="K4" s="1087"/>
      <c r="L4" s="1087"/>
      <c r="M4" s="1087"/>
      <c r="N4" s="1087"/>
      <c r="O4" s="1085" t="s">
        <v>768</v>
      </c>
    </row>
    <row r="5" spans="1:15" ht="44.25" customHeight="1">
      <c r="A5" s="1476" t="s">
        <v>389</v>
      </c>
      <c r="B5" s="1476" t="s">
        <v>929</v>
      </c>
      <c r="C5" s="1461" t="s">
        <v>928</v>
      </c>
      <c r="D5" s="1470" t="s">
        <v>34</v>
      </c>
      <c r="E5" s="1471"/>
      <c r="F5" s="1471"/>
      <c r="G5" s="1471"/>
      <c r="H5" s="1472" t="s">
        <v>35</v>
      </c>
      <c r="I5" s="1473"/>
      <c r="J5" s="1473"/>
      <c r="K5" s="1474"/>
      <c r="L5" s="1470" t="s">
        <v>36</v>
      </c>
      <c r="M5" s="1471"/>
      <c r="N5" s="1471"/>
      <c r="O5" s="1475"/>
    </row>
    <row r="6" spans="1:15" ht="12.75" customHeight="1">
      <c r="A6" s="1477"/>
      <c r="B6" s="1477"/>
      <c r="C6" s="1462"/>
      <c r="D6" s="1466" t="s">
        <v>37</v>
      </c>
      <c r="E6" s="1460" t="s">
        <v>38</v>
      </c>
      <c r="F6" s="1460"/>
      <c r="G6" s="1464" t="s">
        <v>39</v>
      </c>
      <c r="H6" s="1466" t="s">
        <v>37</v>
      </c>
      <c r="I6" s="1460" t="s">
        <v>38</v>
      </c>
      <c r="J6" s="1460"/>
      <c r="K6" s="1464" t="s">
        <v>39</v>
      </c>
      <c r="L6" s="1466" t="s">
        <v>37</v>
      </c>
      <c r="M6" s="1460" t="s">
        <v>38</v>
      </c>
      <c r="N6" s="1460"/>
      <c r="O6" s="1464" t="s">
        <v>39</v>
      </c>
    </row>
    <row r="7" spans="1:15" ht="39.75" thickBot="1">
      <c r="A7" s="1478"/>
      <c r="B7" s="1478"/>
      <c r="C7" s="1463"/>
      <c r="D7" s="1467"/>
      <c r="E7" s="1088" t="s">
        <v>969</v>
      </c>
      <c r="F7" s="1088" t="s">
        <v>1</v>
      </c>
      <c r="G7" s="1465"/>
      <c r="H7" s="1467"/>
      <c r="I7" s="1088" t="s">
        <v>969</v>
      </c>
      <c r="J7" s="1088" t="s">
        <v>1</v>
      </c>
      <c r="K7" s="1465"/>
      <c r="L7" s="1467"/>
      <c r="M7" s="1088" t="s">
        <v>969</v>
      </c>
      <c r="N7" s="1088" t="s">
        <v>1</v>
      </c>
      <c r="O7" s="1465"/>
    </row>
    <row r="8" spans="1:16" ht="63" customHeight="1" thickBot="1">
      <c r="A8" s="1089" t="s">
        <v>351</v>
      </c>
      <c r="B8" s="1089"/>
      <c r="C8" s="1090" t="s">
        <v>812</v>
      </c>
      <c r="D8" s="1091">
        <f>+D9+D10</f>
        <v>943400</v>
      </c>
      <c r="E8" s="1091">
        <f>+E9+E10</f>
        <v>245600</v>
      </c>
      <c r="F8" s="1091"/>
      <c r="G8" s="1091">
        <f>+G9+G10</f>
        <v>1189000</v>
      </c>
      <c r="H8" s="1091"/>
      <c r="I8" s="1091">
        <f>+I9+I10</f>
        <v>-252300</v>
      </c>
      <c r="J8" s="1091"/>
      <c r="K8" s="1091">
        <f aca="true" t="shared" si="0" ref="K8:K14">+I8+H8</f>
        <v>-252300</v>
      </c>
      <c r="L8" s="1091">
        <f>+L9+L10</f>
        <v>943400</v>
      </c>
      <c r="M8" s="1091">
        <f aca="true" t="shared" si="1" ref="M8:M13">+I8+E8</f>
        <v>-6700</v>
      </c>
      <c r="N8" s="1091"/>
      <c r="O8" s="1092">
        <f>+O9+O10</f>
        <v>936700</v>
      </c>
      <c r="P8" s="992"/>
    </row>
    <row r="9" spans="1:16" ht="90">
      <c r="A9" s="1093" t="s">
        <v>40</v>
      </c>
      <c r="B9" s="1093" t="s">
        <v>1103</v>
      </c>
      <c r="C9" s="1094" t="s">
        <v>0</v>
      </c>
      <c r="D9" s="1095">
        <v>943400</v>
      </c>
      <c r="E9" s="1096">
        <v>245600</v>
      </c>
      <c r="F9" s="1097"/>
      <c r="G9" s="1098">
        <f>++E9+D9</f>
        <v>1189000</v>
      </c>
      <c r="H9" s="1099"/>
      <c r="I9" s="1096"/>
      <c r="J9" s="1096"/>
      <c r="K9" s="1100">
        <f t="shared" si="0"/>
        <v>0</v>
      </c>
      <c r="L9" s="1095">
        <f>+D9</f>
        <v>943400</v>
      </c>
      <c r="M9" s="1096">
        <f t="shared" si="1"/>
        <v>245600</v>
      </c>
      <c r="N9" s="1097"/>
      <c r="O9" s="1100">
        <f>+M9+L9</f>
        <v>1189000</v>
      </c>
      <c r="P9" s="992"/>
    </row>
    <row r="10" spans="1:16" ht="90" thickBot="1">
      <c r="A10" s="1101" t="s">
        <v>41</v>
      </c>
      <c r="B10" s="1101" t="s">
        <v>1103</v>
      </c>
      <c r="C10" s="1102" t="s">
        <v>813</v>
      </c>
      <c r="D10" s="1103"/>
      <c r="E10" s="1104"/>
      <c r="F10" s="1105"/>
      <c r="G10" s="1106">
        <f>++E10+D10</f>
        <v>0</v>
      </c>
      <c r="H10" s="1107"/>
      <c r="I10" s="1104">
        <v>-252300</v>
      </c>
      <c r="J10" s="1104"/>
      <c r="K10" s="1106">
        <f t="shared" si="0"/>
        <v>-252300</v>
      </c>
      <c r="L10" s="1103">
        <f>+D10</f>
        <v>0</v>
      </c>
      <c r="M10" s="1104">
        <f t="shared" si="1"/>
        <v>-252300</v>
      </c>
      <c r="N10" s="1105"/>
      <c r="O10" s="1106">
        <f>+M10+L10</f>
        <v>-252300</v>
      </c>
      <c r="P10" s="992"/>
    </row>
    <row r="11" spans="1:16" ht="61.5" thickBot="1">
      <c r="A11" s="1089" t="s">
        <v>355</v>
      </c>
      <c r="B11" s="1089"/>
      <c r="C11" s="1090" t="s">
        <v>814</v>
      </c>
      <c r="D11" s="1108">
        <f>+D12+D13</f>
        <v>1800000</v>
      </c>
      <c r="E11" s="1109">
        <f>+E12+E13</f>
        <v>1300000</v>
      </c>
      <c r="F11" s="1110"/>
      <c r="G11" s="1111">
        <f>+G12+G13</f>
        <v>3100000</v>
      </c>
      <c r="H11" s="1112"/>
      <c r="I11" s="1109">
        <f>+I12+I13</f>
        <v>-1300000</v>
      </c>
      <c r="J11" s="1109"/>
      <c r="K11" s="1111">
        <f t="shared" si="0"/>
        <v>-1300000</v>
      </c>
      <c r="L11" s="1108">
        <f>+L12+L13</f>
        <v>1800000</v>
      </c>
      <c r="M11" s="1109">
        <f t="shared" si="1"/>
        <v>0</v>
      </c>
      <c r="N11" s="1110"/>
      <c r="O11" s="1111">
        <f>+O12+O13</f>
        <v>1800000</v>
      </c>
      <c r="P11" s="992"/>
    </row>
    <row r="12" spans="1:16" ht="72">
      <c r="A12" s="1113" t="s">
        <v>1052</v>
      </c>
      <c r="B12" s="1113" t="s">
        <v>1103</v>
      </c>
      <c r="C12" s="1094" t="s">
        <v>1025</v>
      </c>
      <c r="D12" s="1095">
        <v>1800000</v>
      </c>
      <c r="E12" s="1096">
        <v>1300000</v>
      </c>
      <c r="F12" s="1097"/>
      <c r="G12" s="1100">
        <f>+E12+D12</f>
        <v>3100000</v>
      </c>
      <c r="H12" s="1099"/>
      <c r="I12" s="1096"/>
      <c r="J12" s="1096"/>
      <c r="K12" s="1100">
        <f t="shared" si="0"/>
        <v>0</v>
      </c>
      <c r="L12" s="1095">
        <f>+D12</f>
        <v>1800000</v>
      </c>
      <c r="M12" s="1096">
        <f t="shared" si="1"/>
        <v>1300000</v>
      </c>
      <c r="N12" s="1097"/>
      <c r="O12" s="1100">
        <f>+M12+L12</f>
        <v>3100000</v>
      </c>
      <c r="P12" s="992"/>
    </row>
    <row r="13" spans="1:16" ht="72" thickBot="1">
      <c r="A13" s="1114" t="s">
        <v>1053</v>
      </c>
      <c r="B13" s="1114" t="s">
        <v>1103</v>
      </c>
      <c r="C13" s="1115" t="s">
        <v>1054</v>
      </c>
      <c r="D13" s="1116"/>
      <c r="E13" s="1117"/>
      <c r="F13" s="1118"/>
      <c r="G13" s="1119">
        <f>++E13+D13</f>
        <v>0</v>
      </c>
      <c r="H13" s="1120"/>
      <c r="I13" s="1117">
        <v>-1300000</v>
      </c>
      <c r="J13" s="1117"/>
      <c r="K13" s="1119">
        <f t="shared" si="0"/>
        <v>-1300000</v>
      </c>
      <c r="L13" s="1116">
        <f>+D13</f>
        <v>0</v>
      </c>
      <c r="M13" s="1117">
        <f t="shared" si="1"/>
        <v>-1300000</v>
      </c>
      <c r="N13" s="1118"/>
      <c r="O13" s="1119">
        <f>+M13+L13</f>
        <v>-1300000</v>
      </c>
      <c r="P13" s="992"/>
    </row>
    <row r="14" spans="1:16" ht="21" thickBot="1">
      <c r="A14" s="1121"/>
      <c r="B14" s="1121"/>
      <c r="C14" s="1122" t="s">
        <v>969</v>
      </c>
      <c r="D14" s="1123">
        <f>D11+D8</f>
        <v>2743400</v>
      </c>
      <c r="E14" s="1123">
        <f>E11+E8</f>
        <v>1545600</v>
      </c>
      <c r="F14" s="1123"/>
      <c r="G14" s="1123">
        <f>G11+G8</f>
        <v>4289000</v>
      </c>
      <c r="H14" s="1124"/>
      <c r="I14" s="1125">
        <f>I11+I8</f>
        <v>-1552300</v>
      </c>
      <c r="J14" s="1125"/>
      <c r="K14" s="1126">
        <f t="shared" si="0"/>
        <v>-1552300</v>
      </c>
      <c r="L14" s="1123">
        <f>L11+L8</f>
        <v>2743400</v>
      </c>
      <c r="M14" s="1123">
        <f>M11+M8</f>
        <v>-6700</v>
      </c>
      <c r="N14" s="1127"/>
      <c r="O14" s="1128">
        <f>O11+O8</f>
        <v>2736700</v>
      </c>
      <c r="P14" s="992"/>
    </row>
    <row r="15" spans="1:2" ht="15">
      <c r="A15" s="997"/>
      <c r="B15" s="997"/>
    </row>
    <row r="16" spans="1:2" ht="15">
      <c r="A16" s="997"/>
      <c r="B16" s="997"/>
    </row>
    <row r="17" spans="1:2" ht="15">
      <c r="A17" s="997"/>
      <c r="B17" s="997"/>
    </row>
    <row r="18" spans="1:2" ht="15">
      <c r="A18" s="997"/>
      <c r="B18" s="997"/>
    </row>
    <row r="19" spans="1:2" ht="15">
      <c r="A19" s="997"/>
      <c r="B19" s="997"/>
    </row>
    <row r="20" spans="1:2" ht="15">
      <c r="A20" s="998"/>
      <c r="B20" s="998"/>
    </row>
    <row r="21" spans="1:2" ht="15">
      <c r="A21" s="998"/>
      <c r="B21" s="998"/>
    </row>
    <row r="22" spans="1:2" ht="15">
      <c r="A22" s="998"/>
      <c r="B22" s="998"/>
    </row>
    <row r="23" spans="1:2" ht="15">
      <c r="A23" s="998"/>
      <c r="B23" s="998"/>
    </row>
    <row r="24" spans="1:2" ht="15">
      <c r="A24" s="998"/>
      <c r="B24" s="998"/>
    </row>
    <row r="25" spans="1:2" ht="15">
      <c r="A25" s="998"/>
      <c r="B25" s="998"/>
    </row>
    <row r="26" spans="1:2" ht="15">
      <c r="A26" s="998"/>
      <c r="B26" s="998"/>
    </row>
    <row r="27" spans="1:2" ht="15">
      <c r="A27" s="998"/>
      <c r="B27" s="998"/>
    </row>
    <row r="28" spans="1:2" ht="15">
      <c r="A28" s="998"/>
      <c r="B28" s="998"/>
    </row>
    <row r="29" spans="1:2" ht="15">
      <c r="A29" s="998"/>
      <c r="B29" s="998"/>
    </row>
    <row r="30" spans="1:2" ht="15">
      <c r="A30" s="998"/>
      <c r="B30" s="998"/>
    </row>
    <row r="31" spans="1:2" ht="15">
      <c r="A31" s="998"/>
      <c r="B31" s="998"/>
    </row>
    <row r="32" spans="1:2" ht="15">
      <c r="A32" s="998"/>
      <c r="B32" s="998"/>
    </row>
    <row r="33" spans="1:2" ht="15">
      <c r="A33" s="998"/>
      <c r="B33" s="998"/>
    </row>
    <row r="34" spans="1:2" ht="15">
      <c r="A34" s="998"/>
      <c r="B34" s="998"/>
    </row>
    <row r="35" spans="1:2" ht="15">
      <c r="A35" s="998"/>
      <c r="B35" s="998"/>
    </row>
    <row r="36" spans="1:2" ht="15">
      <c r="A36" s="998"/>
      <c r="B36" s="998"/>
    </row>
  </sheetData>
  <sheetProtection formatCells="0" formatColumns="0" formatRows="0" insertColumns="0" insertRows="0" insertHyperlinks="0" deleteColumns="0" deleteRows="0" sort="0" autoFilter="0" pivotTables="0"/>
  <autoFilter ref="P7:P14"/>
  <mergeCells count="18">
    <mergeCell ref="L1:O1"/>
    <mergeCell ref="A3:O3"/>
    <mergeCell ref="D5:G5"/>
    <mergeCell ref="H5:K5"/>
    <mergeCell ref="L5:O5"/>
    <mergeCell ref="A2:O2"/>
    <mergeCell ref="B5:B7"/>
    <mergeCell ref="D6:D7"/>
    <mergeCell ref="A5:A7"/>
    <mergeCell ref="L6:L7"/>
    <mergeCell ref="O6:O7"/>
    <mergeCell ref="G6:G7"/>
    <mergeCell ref="H6:H7"/>
    <mergeCell ref="K6:K7"/>
    <mergeCell ref="E6:F6"/>
    <mergeCell ref="I6:J6"/>
    <mergeCell ref="M6:N6"/>
    <mergeCell ref="C5:C7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1">
    <tabColor indexed="26"/>
  </sheetPr>
  <dimension ref="A1:AF486"/>
  <sheetViews>
    <sheetView showZeros="0" view="pageBreakPreview" zoomScale="50" zoomScaleNormal="50" zoomScaleSheetLayoutView="50" workbookViewId="0" topLeftCell="A1">
      <pane xSplit="4" ySplit="8" topLeftCell="E179" activePane="bottomRight" state="frozen"/>
      <selection pane="topLeft" activeCell="C2" sqref="C2:H2"/>
      <selection pane="topRight" activeCell="C2" sqref="C2:H2"/>
      <selection pane="bottomLeft" activeCell="C2" sqref="C2:H2"/>
      <selection pane="bottomRight" activeCell="R1" sqref="R1:R16384"/>
    </sheetView>
  </sheetViews>
  <sheetFormatPr defaultColWidth="9.00390625" defaultRowHeight="12.75"/>
  <cols>
    <col min="1" max="1" width="14.625" style="2" customWidth="1"/>
    <col min="2" max="3" width="12.50390625" style="2" customWidth="1"/>
    <col min="4" max="4" width="47.375" style="1" customWidth="1"/>
    <col min="5" max="6" width="16.625" style="2" customWidth="1"/>
    <col min="7" max="9" width="14.625" style="2" customWidth="1"/>
    <col min="10" max="10" width="16.375" style="2" customWidth="1"/>
    <col min="11" max="11" width="16.00390625" style="2" customWidth="1"/>
    <col min="12" max="12" width="13.00390625" style="2" customWidth="1"/>
    <col min="13" max="13" width="14.50390625" style="2" customWidth="1"/>
    <col min="14" max="14" width="15.00390625" style="2" customWidth="1"/>
    <col min="15" max="15" width="14.625" style="2" customWidth="1"/>
    <col min="16" max="16" width="23.625" style="2" customWidth="1"/>
    <col min="17" max="17" width="16.875" style="2" customWidth="1"/>
    <col min="18" max="18" width="17.375" style="2" customWidth="1"/>
    <col min="19" max="19" width="13.375" style="0" customWidth="1"/>
    <col min="20" max="20" width="0.6171875" style="122" customWidth="1"/>
    <col min="21" max="21" width="16.625" style="0" customWidth="1"/>
    <col min="22" max="22" width="10.50390625" style="0" bestFit="1" customWidth="1"/>
  </cols>
  <sheetData>
    <row r="1" spans="1:24" ht="72" customHeight="1">
      <c r="A1" s="7"/>
      <c r="B1" s="7"/>
      <c r="C1" s="7"/>
      <c r="D1" s="8"/>
      <c r="E1" s="7"/>
      <c r="F1" s="7"/>
      <c r="G1" s="7"/>
      <c r="H1" s="7"/>
      <c r="I1" s="7"/>
      <c r="J1" s="7"/>
      <c r="K1" s="7"/>
      <c r="N1" s="124"/>
      <c r="O1" s="1488" t="s">
        <v>1167</v>
      </c>
      <c r="P1" s="1488"/>
      <c r="Q1" s="1488"/>
      <c r="R1" s="124"/>
      <c r="S1" s="9"/>
      <c r="T1" s="115"/>
      <c r="U1" s="9"/>
      <c r="V1" s="9"/>
      <c r="W1" s="9"/>
      <c r="X1" s="9"/>
    </row>
    <row r="2" spans="1:24" ht="12" customHeight="1">
      <c r="A2" s="7"/>
      <c r="B2" s="7"/>
      <c r="C2" s="7"/>
      <c r="D2" s="8"/>
      <c r="E2" s="7"/>
      <c r="F2" s="7"/>
      <c r="G2" s="7"/>
      <c r="H2" s="7"/>
      <c r="I2" s="7"/>
      <c r="J2" s="7"/>
      <c r="K2" s="7"/>
      <c r="L2" s="1489"/>
      <c r="M2" s="1489"/>
      <c r="N2" s="1489"/>
      <c r="O2" s="1489"/>
      <c r="P2" s="1489"/>
      <c r="Q2" s="1489"/>
      <c r="R2" s="66"/>
      <c r="S2" s="9"/>
      <c r="T2" s="115"/>
      <c r="U2" s="9"/>
      <c r="V2" s="9"/>
      <c r="W2" s="9"/>
      <c r="X2" s="9"/>
    </row>
    <row r="3" spans="1:24" ht="49.5" customHeight="1" thickBot="1">
      <c r="A3" s="10"/>
      <c r="B3" s="1487" t="s">
        <v>956</v>
      </c>
      <c r="C3" s="1487"/>
      <c r="D3" s="1487"/>
      <c r="E3" s="1487"/>
      <c r="F3" s="1487"/>
      <c r="G3" s="1487"/>
      <c r="H3" s="1487"/>
      <c r="I3" s="1487"/>
      <c r="J3" s="1487"/>
      <c r="K3" s="1487"/>
      <c r="L3" s="1487"/>
      <c r="M3" s="1487"/>
      <c r="N3" s="1487"/>
      <c r="O3" s="1487"/>
      <c r="P3" s="1487"/>
      <c r="Q3" s="5" t="s">
        <v>768</v>
      </c>
      <c r="R3" s="5"/>
      <c r="S3" s="9"/>
      <c r="T3" s="115"/>
      <c r="U3" s="9"/>
      <c r="V3" s="9"/>
      <c r="W3" s="9"/>
      <c r="X3" s="9"/>
    </row>
    <row r="4" spans="1:24" ht="15" customHeight="1">
      <c r="A4" s="1481" t="s">
        <v>792</v>
      </c>
      <c r="B4" s="1481" t="s">
        <v>791</v>
      </c>
      <c r="C4" s="1479" t="s">
        <v>929</v>
      </c>
      <c r="D4" s="1479" t="s">
        <v>793</v>
      </c>
      <c r="E4" s="1479" t="s">
        <v>967</v>
      </c>
      <c r="F4" s="1479"/>
      <c r="G4" s="1479"/>
      <c r="H4" s="1479"/>
      <c r="I4" s="1479"/>
      <c r="J4" s="1484" t="s">
        <v>968</v>
      </c>
      <c r="K4" s="1486"/>
      <c r="L4" s="1486"/>
      <c r="M4" s="1486"/>
      <c r="N4" s="1486"/>
      <c r="O4" s="1486"/>
      <c r="P4" s="1485"/>
      <c r="Q4" s="1479" t="s">
        <v>212</v>
      </c>
      <c r="R4" s="71"/>
      <c r="S4" s="9"/>
      <c r="T4" s="115"/>
      <c r="U4" s="9"/>
      <c r="V4" s="9"/>
      <c r="W4" s="9"/>
      <c r="X4" s="9"/>
    </row>
    <row r="5" spans="1:24" ht="21" customHeight="1">
      <c r="A5" s="1482"/>
      <c r="B5" s="1482"/>
      <c r="C5" s="1479"/>
      <c r="D5" s="1479"/>
      <c r="E5" s="1479" t="s">
        <v>969</v>
      </c>
      <c r="F5" s="1480" t="s">
        <v>925</v>
      </c>
      <c r="G5" s="1479" t="s">
        <v>1199</v>
      </c>
      <c r="H5" s="1479"/>
      <c r="I5" s="1480" t="s">
        <v>926</v>
      </c>
      <c r="J5" s="1479" t="s">
        <v>969</v>
      </c>
      <c r="K5" s="1480" t="s">
        <v>925</v>
      </c>
      <c r="L5" s="1479" t="s">
        <v>1199</v>
      </c>
      <c r="M5" s="1479"/>
      <c r="N5" s="1480" t="s">
        <v>926</v>
      </c>
      <c r="O5" s="1484" t="s">
        <v>1199</v>
      </c>
      <c r="P5" s="1485"/>
      <c r="Q5" s="1479"/>
      <c r="R5" s="71"/>
      <c r="S5" s="11"/>
      <c r="T5" s="115"/>
      <c r="U5" s="9"/>
      <c r="V5" s="9"/>
      <c r="W5" s="9"/>
      <c r="X5" s="9"/>
    </row>
    <row r="6" spans="1:24" ht="21" customHeight="1">
      <c r="A6" s="1482"/>
      <c r="B6" s="1482"/>
      <c r="C6" s="1479"/>
      <c r="D6" s="1479"/>
      <c r="E6" s="1479"/>
      <c r="F6" s="1480"/>
      <c r="G6" s="1479" t="s">
        <v>1208</v>
      </c>
      <c r="H6" s="1479" t="s">
        <v>927</v>
      </c>
      <c r="I6" s="1480"/>
      <c r="J6" s="1479"/>
      <c r="K6" s="1480"/>
      <c r="L6" s="1479" t="s">
        <v>1208</v>
      </c>
      <c r="M6" s="1479" t="s">
        <v>927</v>
      </c>
      <c r="N6" s="1480"/>
      <c r="O6" s="1479" t="s">
        <v>282</v>
      </c>
      <c r="P6" s="1490" t="s">
        <v>256</v>
      </c>
      <c r="Q6" s="1479"/>
      <c r="R6" s="71"/>
      <c r="S6" s="11"/>
      <c r="T6" s="115"/>
      <c r="U6" s="9"/>
      <c r="V6" s="9"/>
      <c r="W6" s="9"/>
      <c r="X6" s="9"/>
    </row>
    <row r="7" spans="1:24" ht="114.75" customHeight="1" thickBot="1">
      <c r="A7" s="1483"/>
      <c r="B7" s="1483"/>
      <c r="C7" s="1479"/>
      <c r="D7" s="1479"/>
      <c r="E7" s="1479"/>
      <c r="F7" s="1480"/>
      <c r="G7" s="1479"/>
      <c r="H7" s="1479"/>
      <c r="I7" s="1480"/>
      <c r="J7" s="1479"/>
      <c r="K7" s="1480"/>
      <c r="L7" s="1479"/>
      <c r="M7" s="1479"/>
      <c r="N7" s="1480"/>
      <c r="O7" s="1479"/>
      <c r="P7" s="1491"/>
      <c r="Q7" s="1479"/>
      <c r="R7" s="71"/>
      <c r="S7" s="11"/>
      <c r="T7" s="115"/>
      <c r="U7" s="9"/>
      <c r="V7" s="9"/>
      <c r="W7" s="9"/>
      <c r="X7" s="9"/>
    </row>
    <row r="8" spans="1:24" s="4" customFormat="1" ht="13.5" customHeight="1" thickBot="1">
      <c r="A8" s="3">
        <v>1</v>
      </c>
      <c r="B8" s="3">
        <v>2</v>
      </c>
      <c r="C8" s="785"/>
      <c r="D8" s="12">
        <v>3</v>
      </c>
      <c r="E8" s="13">
        <v>4</v>
      </c>
      <c r="F8" s="74"/>
      <c r="G8" s="14">
        <v>5</v>
      </c>
      <c r="H8" s="14">
        <v>6</v>
      </c>
      <c r="I8" s="74"/>
      <c r="J8" s="74">
        <v>7</v>
      </c>
      <c r="K8" s="14">
        <v>8</v>
      </c>
      <c r="L8" s="14">
        <v>9</v>
      </c>
      <c r="M8" s="14">
        <v>10</v>
      </c>
      <c r="N8" s="14">
        <v>11</v>
      </c>
      <c r="O8" s="15">
        <v>12</v>
      </c>
      <c r="P8" s="130">
        <v>13</v>
      </c>
      <c r="Q8" s="703">
        <v>14</v>
      </c>
      <c r="R8" s="72"/>
      <c r="S8" s="16"/>
      <c r="T8" s="116"/>
      <c r="U8" s="16"/>
      <c r="V8" s="16"/>
      <c r="W8" s="16"/>
      <c r="X8" s="16"/>
    </row>
    <row r="9" spans="1:24" s="81" customFormat="1" ht="44.25" customHeight="1">
      <c r="A9" s="657" t="s">
        <v>187</v>
      </c>
      <c r="B9" s="360" t="s">
        <v>346</v>
      </c>
      <c r="C9" s="360"/>
      <c r="D9" s="537" t="s">
        <v>1221</v>
      </c>
      <c r="E9" s="362">
        <f>+F9+I9</f>
        <v>0</v>
      </c>
      <c r="F9" s="362"/>
      <c r="G9" s="151"/>
      <c r="H9" s="361"/>
      <c r="I9" s="803"/>
      <c r="J9" s="137"/>
      <c r="K9" s="151"/>
      <c r="L9" s="151"/>
      <c r="M9" s="151"/>
      <c r="N9" s="361"/>
      <c r="O9" s="137"/>
      <c r="P9" s="138"/>
      <c r="Q9" s="402"/>
      <c r="R9" s="73"/>
      <c r="S9" s="370"/>
      <c r="T9" s="161" t="e">
        <f>+O10+E10-#REF!</f>
        <v>#REF!</v>
      </c>
      <c r="U9" s="242">
        <v>1585100</v>
      </c>
      <c r="V9" s="80"/>
      <c r="W9" s="80"/>
      <c r="X9" s="80"/>
    </row>
    <row r="10" spans="1:24" s="81" customFormat="1" ht="44.25" customHeight="1">
      <c r="A10" s="220" t="s">
        <v>198</v>
      </c>
      <c r="B10" s="658" t="s">
        <v>346</v>
      </c>
      <c r="C10" s="658"/>
      <c r="D10" s="228" t="s">
        <v>1221</v>
      </c>
      <c r="E10" s="659">
        <f aca="true" t="shared" si="0" ref="E10:E73">+F10+I10</f>
        <v>0</v>
      </c>
      <c r="F10" s="659"/>
      <c r="G10" s="660"/>
      <c r="H10" s="661"/>
      <c r="I10" s="804"/>
      <c r="J10" s="662"/>
      <c r="K10" s="660"/>
      <c r="L10" s="660"/>
      <c r="M10" s="660"/>
      <c r="N10" s="661"/>
      <c r="O10" s="662"/>
      <c r="P10" s="663"/>
      <c r="Q10" s="664"/>
      <c r="R10" s="73"/>
      <c r="S10" s="370"/>
      <c r="T10" s="161" t="e">
        <f>+#REF!+#REF!-#REF!</f>
        <v>#REF!</v>
      </c>
      <c r="U10" s="80"/>
      <c r="V10" s="80"/>
      <c r="W10" s="80"/>
      <c r="X10" s="80"/>
    </row>
    <row r="11" spans="1:24" s="20" customFormat="1" ht="54">
      <c r="A11" s="225" t="s">
        <v>1131</v>
      </c>
      <c r="B11" s="225" t="s">
        <v>214</v>
      </c>
      <c r="C11" s="225"/>
      <c r="D11" s="352" t="s">
        <v>1210</v>
      </c>
      <c r="E11" s="363">
        <f t="shared" si="0"/>
        <v>0</v>
      </c>
      <c r="F11" s="363"/>
      <c r="G11" s="353"/>
      <c r="H11" s="354"/>
      <c r="I11" s="805"/>
      <c r="J11" s="355"/>
      <c r="K11" s="356"/>
      <c r="L11" s="357"/>
      <c r="M11" s="357"/>
      <c r="N11" s="388"/>
      <c r="O11" s="359"/>
      <c r="P11" s="358"/>
      <c r="Q11" s="403"/>
      <c r="R11" s="73"/>
      <c r="S11" s="370"/>
      <c r="T11" s="161">
        <f>+O11+E11</f>
        <v>0</v>
      </c>
      <c r="U11" s="19"/>
      <c r="V11" s="19"/>
      <c r="W11" s="19"/>
      <c r="X11" s="19"/>
    </row>
    <row r="12" spans="1:24" s="20" customFormat="1" ht="36">
      <c r="A12" s="225" t="s">
        <v>698</v>
      </c>
      <c r="B12" s="225" t="s">
        <v>122</v>
      </c>
      <c r="C12" s="225"/>
      <c r="D12" s="167" t="s">
        <v>699</v>
      </c>
      <c r="E12" s="363">
        <f t="shared" si="0"/>
        <v>0</v>
      </c>
      <c r="F12" s="363"/>
      <c r="G12" s="353"/>
      <c r="H12" s="354"/>
      <c r="I12" s="805"/>
      <c r="J12" s="355"/>
      <c r="K12" s="356"/>
      <c r="L12" s="357"/>
      <c r="M12" s="357"/>
      <c r="N12" s="388"/>
      <c r="O12" s="359"/>
      <c r="P12" s="358"/>
      <c r="Q12" s="403"/>
      <c r="R12" s="73"/>
      <c r="S12" s="370"/>
      <c r="T12" s="161">
        <f>+O12+E12</f>
        <v>0</v>
      </c>
      <c r="U12" s="19"/>
      <c r="V12" s="19"/>
      <c r="W12" s="19"/>
      <c r="X12" s="19"/>
    </row>
    <row r="13" spans="1:24" s="20" customFormat="1" ht="18">
      <c r="A13" s="164" t="s">
        <v>1135</v>
      </c>
      <c r="B13" s="225" t="s">
        <v>944</v>
      </c>
      <c r="C13" s="225"/>
      <c r="D13" s="352" t="s">
        <v>1207</v>
      </c>
      <c r="E13" s="363">
        <f t="shared" si="0"/>
        <v>0</v>
      </c>
      <c r="F13" s="363"/>
      <c r="G13" s="353"/>
      <c r="H13" s="354"/>
      <c r="I13" s="805"/>
      <c r="J13" s="355"/>
      <c r="K13" s="356"/>
      <c r="L13" s="357"/>
      <c r="M13" s="357"/>
      <c r="N13" s="388"/>
      <c r="O13" s="359"/>
      <c r="P13" s="358"/>
      <c r="Q13" s="403"/>
      <c r="R13" s="73"/>
      <c r="S13" s="370"/>
      <c r="T13" s="161"/>
      <c r="U13" s="19"/>
      <c r="V13" s="19"/>
      <c r="W13" s="19"/>
      <c r="X13" s="19"/>
    </row>
    <row r="14" spans="1:24" s="129" customFormat="1" ht="90">
      <c r="A14" s="219" t="s">
        <v>1132</v>
      </c>
      <c r="B14" s="219" t="s">
        <v>944</v>
      </c>
      <c r="C14" s="219"/>
      <c r="D14" s="429" t="s">
        <v>645</v>
      </c>
      <c r="E14" s="430">
        <f t="shared" si="0"/>
        <v>0</v>
      </c>
      <c r="F14" s="430"/>
      <c r="G14" s="431"/>
      <c r="H14" s="432"/>
      <c r="I14" s="806"/>
      <c r="J14" s="433"/>
      <c r="K14" s="434"/>
      <c r="L14" s="435"/>
      <c r="M14" s="435"/>
      <c r="N14" s="436"/>
      <c r="O14" s="437"/>
      <c r="P14" s="438"/>
      <c r="Q14" s="439"/>
      <c r="R14" s="73"/>
      <c r="S14" s="440"/>
      <c r="T14" s="372"/>
      <c r="U14" s="117"/>
      <c r="V14" s="117"/>
      <c r="W14" s="117"/>
      <c r="X14" s="117"/>
    </row>
    <row r="15" spans="1:24" s="129" customFormat="1" ht="36">
      <c r="A15" s="219" t="s">
        <v>1133</v>
      </c>
      <c r="B15" s="219" t="s">
        <v>944</v>
      </c>
      <c r="C15" s="219"/>
      <c r="D15" s="429" t="s">
        <v>1134</v>
      </c>
      <c r="E15" s="430">
        <f t="shared" si="0"/>
        <v>0</v>
      </c>
      <c r="F15" s="430"/>
      <c r="G15" s="431"/>
      <c r="H15" s="432"/>
      <c r="I15" s="806"/>
      <c r="J15" s="441"/>
      <c r="K15" s="442"/>
      <c r="L15" s="442"/>
      <c r="M15" s="442"/>
      <c r="N15" s="443"/>
      <c r="O15" s="444"/>
      <c r="P15" s="445"/>
      <c r="Q15" s="439"/>
      <c r="R15" s="73"/>
      <c r="S15" s="440"/>
      <c r="T15" s="372">
        <f>+O15+E15</f>
        <v>0</v>
      </c>
      <c r="U15" s="117"/>
      <c r="V15" s="117"/>
      <c r="W15" s="117"/>
      <c r="X15" s="117"/>
    </row>
    <row r="16" spans="1:24" s="86" customFormat="1" ht="40.5">
      <c r="A16" s="220" t="s">
        <v>519</v>
      </c>
      <c r="B16" s="220" t="s">
        <v>347</v>
      </c>
      <c r="C16" s="220"/>
      <c r="D16" s="221" t="s">
        <v>1222</v>
      </c>
      <c r="E16" s="84">
        <f t="shared" si="0"/>
        <v>0</v>
      </c>
      <c r="F16" s="84"/>
      <c r="G16" s="82"/>
      <c r="H16" s="92"/>
      <c r="I16" s="807"/>
      <c r="J16" s="142"/>
      <c r="K16" s="82"/>
      <c r="L16" s="82"/>
      <c r="M16" s="82"/>
      <c r="N16" s="92"/>
      <c r="O16" s="142"/>
      <c r="P16" s="83"/>
      <c r="Q16" s="404"/>
      <c r="R16" s="73"/>
      <c r="S16" s="370"/>
      <c r="T16" s="161">
        <f>+O16+E16</f>
        <v>0</v>
      </c>
      <c r="U16" s="510">
        <v>-85400</v>
      </c>
      <c r="V16" s="85"/>
      <c r="W16" s="85"/>
      <c r="X16" s="85"/>
    </row>
    <row r="17" spans="1:24" s="86" customFormat="1" ht="40.5">
      <c r="A17" s="220" t="s">
        <v>515</v>
      </c>
      <c r="B17" s="220" t="s">
        <v>347</v>
      </c>
      <c r="C17" s="220"/>
      <c r="D17" s="221" t="s">
        <v>1222</v>
      </c>
      <c r="E17" s="84">
        <f t="shared" si="0"/>
        <v>0</v>
      </c>
      <c r="F17" s="84"/>
      <c r="G17" s="82"/>
      <c r="H17" s="92"/>
      <c r="I17" s="807"/>
      <c r="J17" s="142"/>
      <c r="K17" s="82"/>
      <c r="L17" s="82"/>
      <c r="M17" s="82"/>
      <c r="N17" s="92"/>
      <c r="O17" s="142"/>
      <c r="P17" s="83"/>
      <c r="Q17" s="404"/>
      <c r="R17" s="73"/>
      <c r="S17" s="370"/>
      <c r="T17" s="161">
        <f>+O17+E17</f>
        <v>0</v>
      </c>
      <c r="U17" s="85"/>
      <c r="V17" s="85"/>
      <c r="W17" s="85"/>
      <c r="X17" s="85"/>
    </row>
    <row r="18" spans="1:24" s="22" customFormat="1" ht="75.75" customHeight="1">
      <c r="A18" s="164" t="s">
        <v>646</v>
      </c>
      <c r="B18" s="164" t="s">
        <v>1141</v>
      </c>
      <c r="C18" s="164"/>
      <c r="D18" s="163" t="s">
        <v>647</v>
      </c>
      <c r="E18" s="110">
        <f t="shared" si="0"/>
        <v>0</v>
      </c>
      <c r="F18" s="110"/>
      <c r="G18" s="58"/>
      <c r="H18" s="99"/>
      <c r="I18" s="808"/>
      <c r="J18" s="143"/>
      <c r="K18" s="58"/>
      <c r="L18" s="58"/>
      <c r="M18" s="58"/>
      <c r="N18" s="99"/>
      <c r="O18" s="392"/>
      <c r="P18" s="59"/>
      <c r="Q18" s="405"/>
      <c r="R18" s="73"/>
      <c r="S18" s="370"/>
      <c r="T18" s="161">
        <f>+O18+E18</f>
        <v>0</v>
      </c>
      <c r="U18" s="21"/>
      <c r="V18" s="21"/>
      <c r="W18" s="21"/>
      <c r="X18" s="21"/>
    </row>
    <row r="19" spans="1:24" s="22" customFormat="1" ht="18">
      <c r="A19" s="164" t="s">
        <v>1136</v>
      </c>
      <c r="B19" s="164" t="s">
        <v>1142</v>
      </c>
      <c r="C19" s="164"/>
      <c r="D19" s="163" t="s">
        <v>648</v>
      </c>
      <c r="E19" s="110">
        <f t="shared" si="0"/>
        <v>0</v>
      </c>
      <c r="F19" s="110"/>
      <c r="G19" s="58"/>
      <c r="H19" s="99"/>
      <c r="I19" s="808"/>
      <c r="J19" s="143"/>
      <c r="K19" s="58"/>
      <c r="L19" s="58"/>
      <c r="M19" s="58"/>
      <c r="N19" s="99"/>
      <c r="O19" s="392"/>
      <c r="P19" s="59"/>
      <c r="Q19" s="405"/>
      <c r="R19" s="73"/>
      <c r="S19" s="370"/>
      <c r="T19" s="161">
        <f>+O19+E19</f>
        <v>0</v>
      </c>
      <c r="U19" s="21"/>
      <c r="V19" s="21"/>
      <c r="W19" s="21"/>
      <c r="X19" s="21"/>
    </row>
    <row r="20" spans="1:24" s="22" customFormat="1" ht="18">
      <c r="A20" s="164" t="s">
        <v>619</v>
      </c>
      <c r="B20" s="225" t="s">
        <v>944</v>
      </c>
      <c r="C20" s="225"/>
      <c r="D20" s="352" t="s">
        <v>1207</v>
      </c>
      <c r="E20" s="110">
        <f t="shared" si="0"/>
        <v>0</v>
      </c>
      <c r="F20" s="110"/>
      <c r="G20" s="58"/>
      <c r="H20" s="99"/>
      <c r="I20" s="808"/>
      <c r="J20" s="143"/>
      <c r="K20" s="58"/>
      <c r="L20" s="58"/>
      <c r="M20" s="58"/>
      <c r="N20" s="99"/>
      <c r="O20" s="392"/>
      <c r="P20" s="59"/>
      <c r="Q20" s="405"/>
      <c r="R20" s="73"/>
      <c r="S20" s="370"/>
      <c r="T20" s="161"/>
      <c r="U20" s="21"/>
      <c r="V20" s="21"/>
      <c r="W20" s="21"/>
      <c r="X20" s="21"/>
    </row>
    <row r="21" spans="1:24" s="450" customFormat="1" ht="90">
      <c r="A21" s="219" t="s">
        <v>1137</v>
      </c>
      <c r="B21" s="219" t="s">
        <v>944</v>
      </c>
      <c r="C21" s="219"/>
      <c r="D21" s="367" t="s">
        <v>645</v>
      </c>
      <c r="E21" s="454">
        <f t="shared" si="0"/>
        <v>0</v>
      </c>
      <c r="F21" s="454"/>
      <c r="G21" s="455"/>
      <c r="H21" s="456"/>
      <c r="I21" s="809"/>
      <c r="J21" s="239"/>
      <c r="K21" s="455"/>
      <c r="L21" s="455"/>
      <c r="M21" s="455"/>
      <c r="N21" s="456"/>
      <c r="O21" s="457"/>
      <c r="P21" s="458"/>
      <c r="Q21" s="405"/>
      <c r="R21" s="73"/>
      <c r="S21" s="440"/>
      <c r="T21" s="372"/>
      <c r="U21" s="126"/>
      <c r="V21" s="126"/>
      <c r="W21" s="126"/>
      <c r="X21" s="126"/>
    </row>
    <row r="22" spans="1:24" s="125" customFormat="1" ht="20.25">
      <c r="A22" s="446" t="s">
        <v>1138</v>
      </c>
      <c r="B22" s="446" t="s">
        <v>944</v>
      </c>
      <c r="C22" s="446"/>
      <c r="D22" s="460" t="s">
        <v>1139</v>
      </c>
      <c r="E22" s="454">
        <f t="shared" si="0"/>
        <v>0</v>
      </c>
      <c r="F22" s="454"/>
      <c r="G22" s="455"/>
      <c r="H22" s="456"/>
      <c r="I22" s="809"/>
      <c r="J22" s="239"/>
      <c r="K22" s="455"/>
      <c r="L22" s="455"/>
      <c r="M22" s="455"/>
      <c r="N22" s="456"/>
      <c r="O22" s="457"/>
      <c r="P22" s="458"/>
      <c r="Q22" s="459"/>
      <c r="R22" s="73"/>
      <c r="S22" s="440"/>
      <c r="T22" s="372">
        <f>+O22+E22</f>
        <v>0</v>
      </c>
      <c r="U22" s="126"/>
      <c r="V22" s="127"/>
      <c r="W22" s="127"/>
      <c r="X22" s="127"/>
    </row>
    <row r="23" spans="1:24" s="86" customFormat="1" ht="102">
      <c r="A23" s="220" t="s">
        <v>941</v>
      </c>
      <c r="B23" s="220" t="s">
        <v>939</v>
      </c>
      <c r="C23" s="220"/>
      <c r="D23" s="221" t="s">
        <v>1223</v>
      </c>
      <c r="E23" s="84">
        <f t="shared" si="0"/>
        <v>0</v>
      </c>
      <c r="F23" s="84"/>
      <c r="G23" s="82"/>
      <c r="H23" s="92"/>
      <c r="I23" s="807"/>
      <c r="J23" s="142"/>
      <c r="K23" s="82"/>
      <c r="L23" s="82"/>
      <c r="M23" s="82"/>
      <c r="N23" s="92"/>
      <c r="O23" s="142"/>
      <c r="P23" s="83"/>
      <c r="Q23" s="404"/>
      <c r="R23" s="73"/>
      <c r="S23" s="370"/>
      <c r="T23" s="161"/>
      <c r="U23" s="510">
        <v>-170000</v>
      </c>
      <c r="V23" s="85"/>
      <c r="W23" s="85"/>
      <c r="X23" s="85"/>
    </row>
    <row r="24" spans="1:24" s="86" customFormat="1" ht="102">
      <c r="A24" s="220" t="s">
        <v>940</v>
      </c>
      <c r="B24" s="220" t="s">
        <v>939</v>
      </c>
      <c r="C24" s="220"/>
      <c r="D24" s="221" t="s">
        <v>1223</v>
      </c>
      <c r="E24" s="84">
        <f t="shared" si="0"/>
        <v>0</v>
      </c>
      <c r="F24" s="84"/>
      <c r="G24" s="82"/>
      <c r="H24" s="92"/>
      <c r="I24" s="807"/>
      <c r="J24" s="142"/>
      <c r="K24" s="82"/>
      <c r="L24" s="82"/>
      <c r="M24" s="82"/>
      <c r="N24" s="92"/>
      <c r="O24" s="142"/>
      <c r="P24" s="83"/>
      <c r="Q24" s="404"/>
      <c r="R24" s="73"/>
      <c r="S24" s="370"/>
      <c r="T24" s="161"/>
      <c r="U24" s="85"/>
      <c r="V24" s="85"/>
      <c r="W24" s="85"/>
      <c r="X24" s="85"/>
    </row>
    <row r="25" spans="1:24" s="25" customFormat="1" ht="20.25">
      <c r="A25" s="164" t="s">
        <v>620</v>
      </c>
      <c r="B25" s="164"/>
      <c r="C25" s="164"/>
      <c r="D25" s="345" t="s">
        <v>621</v>
      </c>
      <c r="E25" s="186">
        <f t="shared" si="0"/>
        <v>0</v>
      </c>
      <c r="F25" s="186"/>
      <c r="G25" s="58"/>
      <c r="H25" s="99"/>
      <c r="I25" s="808"/>
      <c r="J25" s="143"/>
      <c r="K25" s="58"/>
      <c r="L25" s="58"/>
      <c r="M25" s="58"/>
      <c r="N25" s="99"/>
      <c r="O25" s="392"/>
      <c r="P25" s="59"/>
      <c r="Q25" s="405"/>
      <c r="R25" s="73"/>
      <c r="S25" s="370"/>
      <c r="T25" s="161"/>
      <c r="U25" s="21"/>
      <c r="V25" s="24"/>
      <c r="W25" s="24"/>
      <c r="X25" s="24"/>
    </row>
    <row r="26" spans="1:24" s="25" customFormat="1" ht="36">
      <c r="A26" s="164" t="s">
        <v>622</v>
      </c>
      <c r="B26" s="164" t="s">
        <v>1051</v>
      </c>
      <c r="C26" s="164"/>
      <c r="D26" s="345" t="s">
        <v>1040</v>
      </c>
      <c r="E26" s="186">
        <f t="shared" si="0"/>
        <v>0</v>
      </c>
      <c r="F26" s="186"/>
      <c r="G26" s="58"/>
      <c r="H26" s="99"/>
      <c r="I26" s="808"/>
      <c r="J26" s="143"/>
      <c r="K26" s="58"/>
      <c r="L26" s="58"/>
      <c r="M26" s="58"/>
      <c r="N26" s="99"/>
      <c r="O26" s="392"/>
      <c r="P26" s="59"/>
      <c r="Q26" s="405"/>
      <c r="R26" s="73"/>
      <c r="S26" s="370"/>
      <c r="T26" s="161"/>
      <c r="U26" s="21"/>
      <c r="V26" s="24"/>
      <c r="W26" s="24"/>
      <c r="X26" s="24"/>
    </row>
    <row r="27" spans="1:24" s="25" customFormat="1" ht="20.25">
      <c r="A27" s="164" t="s">
        <v>623</v>
      </c>
      <c r="B27" s="164" t="s">
        <v>1142</v>
      </c>
      <c r="C27" s="164"/>
      <c r="D27" s="345" t="s">
        <v>648</v>
      </c>
      <c r="E27" s="186">
        <f t="shared" si="0"/>
        <v>0</v>
      </c>
      <c r="F27" s="186"/>
      <c r="G27" s="58"/>
      <c r="H27" s="99"/>
      <c r="I27" s="808"/>
      <c r="J27" s="143"/>
      <c r="K27" s="58"/>
      <c r="L27" s="58"/>
      <c r="M27" s="58"/>
      <c r="N27" s="99"/>
      <c r="O27" s="392"/>
      <c r="P27" s="59"/>
      <c r="Q27" s="405"/>
      <c r="R27" s="73"/>
      <c r="S27" s="370"/>
      <c r="T27" s="161"/>
      <c r="U27" s="21"/>
      <c r="V27" s="24"/>
      <c r="W27" s="24"/>
      <c r="X27" s="24"/>
    </row>
    <row r="28" spans="1:24" s="25" customFormat="1" ht="20.25">
      <c r="A28" s="164" t="s">
        <v>1140</v>
      </c>
      <c r="B28" s="164" t="s">
        <v>944</v>
      </c>
      <c r="C28" s="164"/>
      <c r="D28" s="345" t="s">
        <v>1207</v>
      </c>
      <c r="E28" s="186">
        <f t="shared" si="0"/>
        <v>0</v>
      </c>
      <c r="F28" s="186"/>
      <c r="G28" s="58"/>
      <c r="H28" s="99"/>
      <c r="I28" s="808"/>
      <c r="J28" s="143"/>
      <c r="K28" s="58"/>
      <c r="L28" s="58"/>
      <c r="M28" s="58"/>
      <c r="N28" s="99"/>
      <c r="O28" s="392"/>
      <c r="P28" s="59"/>
      <c r="Q28" s="405"/>
      <c r="R28" s="73"/>
      <c r="S28" s="370"/>
      <c r="T28" s="161"/>
      <c r="U28" s="21"/>
      <c r="V28" s="24"/>
      <c r="W28" s="24"/>
      <c r="X28" s="24"/>
    </row>
    <row r="29" spans="1:24" s="25" customFormat="1" ht="36">
      <c r="A29" s="164" t="s">
        <v>624</v>
      </c>
      <c r="B29" s="164" t="s">
        <v>944</v>
      </c>
      <c r="C29" s="164"/>
      <c r="D29" s="345" t="s">
        <v>883</v>
      </c>
      <c r="E29" s="186">
        <f t="shared" si="0"/>
        <v>0</v>
      </c>
      <c r="F29" s="186"/>
      <c r="G29" s="58"/>
      <c r="H29" s="99"/>
      <c r="I29" s="808"/>
      <c r="J29" s="143"/>
      <c r="K29" s="58"/>
      <c r="L29" s="58"/>
      <c r="M29" s="58"/>
      <c r="N29" s="99"/>
      <c r="O29" s="392"/>
      <c r="P29" s="59"/>
      <c r="Q29" s="405"/>
      <c r="R29" s="73"/>
      <c r="S29" s="370"/>
      <c r="T29" s="161"/>
      <c r="U29" s="21"/>
      <c r="V29" s="24"/>
      <c r="W29" s="24"/>
      <c r="X29" s="24"/>
    </row>
    <row r="30" spans="1:24" s="420" customFormat="1" ht="60.75">
      <c r="A30" s="223" t="s">
        <v>520</v>
      </c>
      <c r="B30" s="223" t="s">
        <v>348</v>
      </c>
      <c r="C30" s="223"/>
      <c r="D30" s="228" t="s">
        <v>1224</v>
      </c>
      <c r="E30" s="279">
        <f t="shared" si="0"/>
        <v>0</v>
      </c>
      <c r="F30" s="279"/>
      <c r="G30" s="273"/>
      <c r="H30" s="274"/>
      <c r="I30" s="810"/>
      <c r="J30" s="275"/>
      <c r="K30" s="273"/>
      <c r="L30" s="273"/>
      <c r="M30" s="273"/>
      <c r="N30" s="274"/>
      <c r="O30" s="275"/>
      <c r="P30" s="276"/>
      <c r="Q30" s="406"/>
      <c r="R30" s="73"/>
      <c r="S30" s="370"/>
      <c r="T30" s="161">
        <v>255906100</v>
      </c>
      <c r="U30" s="421">
        <v>-4712180</v>
      </c>
      <c r="V30" s="422"/>
      <c r="W30" s="422"/>
      <c r="X30" s="422"/>
    </row>
    <row r="31" spans="1:24" s="420" customFormat="1" ht="60.75">
      <c r="A31" s="223" t="s">
        <v>516</v>
      </c>
      <c r="B31" s="223" t="s">
        <v>348</v>
      </c>
      <c r="C31" s="223"/>
      <c r="D31" s="221" t="s">
        <v>1224</v>
      </c>
      <c r="E31" s="279">
        <f t="shared" si="0"/>
        <v>0</v>
      </c>
      <c r="F31" s="279"/>
      <c r="G31" s="273"/>
      <c r="H31" s="274"/>
      <c r="I31" s="810"/>
      <c r="J31" s="275"/>
      <c r="K31" s="273"/>
      <c r="L31" s="273"/>
      <c r="M31" s="273"/>
      <c r="N31" s="274"/>
      <c r="O31" s="275"/>
      <c r="P31" s="276"/>
      <c r="Q31" s="406"/>
      <c r="R31" s="73"/>
      <c r="S31" s="370"/>
      <c r="T31" s="161">
        <v>255906100</v>
      </c>
      <c r="U31" s="421"/>
      <c r="V31" s="422"/>
      <c r="W31" s="422"/>
      <c r="X31" s="422"/>
    </row>
    <row r="32" spans="1:24" s="158" customFormat="1" ht="72">
      <c r="A32" s="164" t="s">
        <v>649</v>
      </c>
      <c r="B32" s="164" t="s">
        <v>47</v>
      </c>
      <c r="C32" s="164"/>
      <c r="D32" s="345" t="s">
        <v>650</v>
      </c>
      <c r="E32" s="186">
        <f t="shared" si="0"/>
        <v>0</v>
      </c>
      <c r="F32" s="186"/>
      <c r="G32" s="277"/>
      <c r="H32" s="246"/>
      <c r="I32" s="811"/>
      <c r="J32" s="278"/>
      <c r="K32" s="277"/>
      <c r="L32" s="277"/>
      <c r="M32" s="277"/>
      <c r="N32" s="246"/>
      <c r="O32" s="393"/>
      <c r="P32" s="194"/>
      <c r="Q32" s="407"/>
      <c r="R32" s="73"/>
      <c r="S32" s="370"/>
      <c r="T32" s="161">
        <v>47657579</v>
      </c>
      <c r="U32" s="159"/>
      <c r="V32" s="159"/>
      <c r="W32" s="159"/>
      <c r="X32" s="159"/>
    </row>
    <row r="33" spans="1:24" s="158" customFormat="1" ht="72">
      <c r="A33" s="164" t="s">
        <v>651</v>
      </c>
      <c r="B33" s="164" t="s">
        <v>49</v>
      </c>
      <c r="C33" s="164"/>
      <c r="D33" s="345" t="s">
        <v>499</v>
      </c>
      <c r="E33" s="186">
        <f t="shared" si="0"/>
        <v>0</v>
      </c>
      <c r="F33" s="186"/>
      <c r="G33" s="277"/>
      <c r="H33" s="246"/>
      <c r="I33" s="811"/>
      <c r="J33" s="278"/>
      <c r="K33" s="277"/>
      <c r="L33" s="277"/>
      <c r="M33" s="277"/>
      <c r="N33" s="246"/>
      <c r="O33" s="393"/>
      <c r="P33" s="194"/>
      <c r="Q33" s="407"/>
      <c r="R33" s="73"/>
      <c r="S33" s="370"/>
      <c r="T33" s="161">
        <v>16769159</v>
      </c>
      <c r="U33" s="159"/>
      <c r="V33" s="159"/>
      <c r="W33" s="159"/>
      <c r="X33" s="159"/>
    </row>
    <row r="34" spans="1:24" s="158" customFormat="1" ht="108">
      <c r="A34" s="164" t="s">
        <v>500</v>
      </c>
      <c r="B34" s="164" t="s">
        <v>51</v>
      </c>
      <c r="C34" s="164"/>
      <c r="D34" s="345" t="s">
        <v>501</v>
      </c>
      <c r="E34" s="186">
        <f t="shared" si="0"/>
        <v>0</v>
      </c>
      <c r="F34" s="186"/>
      <c r="G34" s="277"/>
      <c r="H34" s="246"/>
      <c r="I34" s="811"/>
      <c r="J34" s="278"/>
      <c r="K34" s="277"/>
      <c r="L34" s="277"/>
      <c r="M34" s="277"/>
      <c r="N34" s="246"/>
      <c r="O34" s="393"/>
      <c r="P34" s="194"/>
      <c r="Q34" s="407"/>
      <c r="R34" s="73"/>
      <c r="S34" s="370"/>
      <c r="T34" s="161">
        <v>44713114</v>
      </c>
      <c r="U34" s="159"/>
      <c r="V34" s="159"/>
      <c r="W34" s="159"/>
      <c r="X34" s="159"/>
    </row>
    <row r="35" spans="1:24" s="158" customFormat="1" ht="126">
      <c r="A35" s="164" t="s">
        <v>502</v>
      </c>
      <c r="B35" s="164" t="s">
        <v>53</v>
      </c>
      <c r="C35" s="164"/>
      <c r="D35" s="365" t="s">
        <v>173</v>
      </c>
      <c r="E35" s="186">
        <f t="shared" si="0"/>
        <v>0</v>
      </c>
      <c r="F35" s="186"/>
      <c r="G35" s="277"/>
      <c r="H35" s="246"/>
      <c r="I35" s="811"/>
      <c r="J35" s="278"/>
      <c r="K35" s="277"/>
      <c r="L35" s="277"/>
      <c r="M35" s="277"/>
      <c r="N35" s="246"/>
      <c r="O35" s="393"/>
      <c r="P35" s="194"/>
      <c r="Q35" s="407"/>
      <c r="R35" s="73"/>
      <c r="S35" s="370"/>
      <c r="T35" s="161">
        <v>18871915</v>
      </c>
      <c r="U35" s="159"/>
      <c r="V35" s="159"/>
      <c r="W35" s="159"/>
      <c r="X35" s="159"/>
    </row>
    <row r="36" spans="1:24" s="158" customFormat="1" ht="54">
      <c r="A36" s="164" t="s">
        <v>503</v>
      </c>
      <c r="B36" s="164" t="s">
        <v>326</v>
      </c>
      <c r="C36" s="164"/>
      <c r="D36" s="345" t="s">
        <v>504</v>
      </c>
      <c r="E36" s="186">
        <f t="shared" si="0"/>
        <v>0</v>
      </c>
      <c r="F36" s="186"/>
      <c r="G36" s="277"/>
      <c r="H36" s="246"/>
      <c r="I36" s="811"/>
      <c r="J36" s="278"/>
      <c r="K36" s="277"/>
      <c r="L36" s="277"/>
      <c r="M36" s="277"/>
      <c r="N36" s="246"/>
      <c r="O36" s="393"/>
      <c r="P36" s="194"/>
      <c r="Q36" s="407"/>
      <c r="R36" s="73"/>
      <c r="S36" s="370"/>
      <c r="T36" s="161">
        <v>15487086</v>
      </c>
      <c r="U36" s="159"/>
      <c r="V36" s="159"/>
      <c r="W36" s="159"/>
      <c r="X36" s="159"/>
    </row>
    <row r="37" spans="1:24" s="158" customFormat="1" ht="36">
      <c r="A37" s="164" t="s">
        <v>505</v>
      </c>
      <c r="B37" s="164" t="s">
        <v>202</v>
      </c>
      <c r="C37" s="164"/>
      <c r="D37" s="345" t="s">
        <v>506</v>
      </c>
      <c r="E37" s="186">
        <f t="shared" si="0"/>
        <v>0</v>
      </c>
      <c r="F37" s="186"/>
      <c r="G37" s="277"/>
      <c r="H37" s="246"/>
      <c r="I37" s="811"/>
      <c r="J37" s="278"/>
      <c r="K37" s="277"/>
      <c r="L37" s="277"/>
      <c r="M37" s="277"/>
      <c r="N37" s="246"/>
      <c r="O37" s="393"/>
      <c r="P37" s="194"/>
      <c r="Q37" s="407"/>
      <c r="R37" s="73"/>
      <c r="S37" s="370"/>
      <c r="T37" s="161">
        <v>74450900</v>
      </c>
      <c r="U37" s="159"/>
      <c r="V37" s="159"/>
      <c r="W37" s="159"/>
      <c r="X37" s="159"/>
    </row>
    <row r="38" spans="1:24" s="158" customFormat="1" ht="39" customHeight="1">
      <c r="A38" s="164" t="s">
        <v>507</v>
      </c>
      <c r="B38" s="164" t="s">
        <v>328</v>
      </c>
      <c r="C38" s="164"/>
      <c r="D38" s="345" t="s">
        <v>134</v>
      </c>
      <c r="E38" s="186">
        <f t="shared" si="0"/>
        <v>0</v>
      </c>
      <c r="F38" s="186"/>
      <c r="G38" s="277"/>
      <c r="H38" s="246"/>
      <c r="I38" s="811"/>
      <c r="J38" s="278"/>
      <c r="K38" s="277"/>
      <c r="L38" s="277"/>
      <c r="M38" s="277"/>
      <c r="N38" s="246"/>
      <c r="O38" s="393"/>
      <c r="P38" s="194"/>
      <c r="Q38" s="407"/>
      <c r="R38" s="73"/>
      <c r="S38" s="370"/>
      <c r="T38" s="161">
        <v>14855568</v>
      </c>
      <c r="U38" s="159"/>
      <c r="V38" s="159"/>
      <c r="W38" s="159"/>
      <c r="X38" s="159"/>
    </row>
    <row r="39" spans="1:24" s="158" customFormat="1" ht="90">
      <c r="A39" s="164" t="s">
        <v>508</v>
      </c>
      <c r="B39" s="164" t="s">
        <v>1141</v>
      </c>
      <c r="C39" s="164"/>
      <c r="D39" s="345" t="s">
        <v>135</v>
      </c>
      <c r="E39" s="186">
        <f t="shared" si="0"/>
        <v>0</v>
      </c>
      <c r="F39" s="186"/>
      <c r="G39" s="277"/>
      <c r="H39" s="246"/>
      <c r="I39" s="811"/>
      <c r="J39" s="278"/>
      <c r="K39" s="277"/>
      <c r="L39" s="277"/>
      <c r="M39" s="277"/>
      <c r="N39" s="246"/>
      <c r="O39" s="393"/>
      <c r="P39" s="194"/>
      <c r="Q39" s="407"/>
      <c r="R39" s="73"/>
      <c r="S39" s="370"/>
      <c r="T39" s="161">
        <v>14415796</v>
      </c>
      <c r="U39" s="159"/>
      <c r="V39" s="159"/>
      <c r="W39" s="159"/>
      <c r="X39" s="159"/>
    </row>
    <row r="40" spans="1:24" s="158" customFormat="1" ht="54">
      <c r="A40" s="164" t="s">
        <v>509</v>
      </c>
      <c r="B40" s="164" t="s">
        <v>331</v>
      </c>
      <c r="C40" s="164"/>
      <c r="D40" s="345" t="s">
        <v>510</v>
      </c>
      <c r="E40" s="186">
        <f t="shared" si="0"/>
        <v>0</v>
      </c>
      <c r="F40" s="186"/>
      <c r="G40" s="277"/>
      <c r="H40" s="246"/>
      <c r="I40" s="811"/>
      <c r="J40" s="278"/>
      <c r="K40" s="277"/>
      <c r="L40" s="277"/>
      <c r="M40" s="277"/>
      <c r="N40" s="246"/>
      <c r="O40" s="393"/>
      <c r="P40" s="194"/>
      <c r="Q40" s="407"/>
      <c r="R40" s="73"/>
      <c r="S40" s="370"/>
      <c r="T40" s="161">
        <v>811727</v>
      </c>
      <c r="U40" s="159"/>
      <c r="V40" s="159"/>
      <c r="W40" s="159"/>
      <c r="X40" s="159"/>
    </row>
    <row r="41" spans="1:24" s="158" customFormat="1" ht="18">
      <c r="A41" s="164" t="s">
        <v>511</v>
      </c>
      <c r="B41" s="164" t="s">
        <v>332</v>
      </c>
      <c r="C41" s="164"/>
      <c r="D41" s="345" t="s">
        <v>512</v>
      </c>
      <c r="E41" s="186">
        <f t="shared" si="0"/>
        <v>0</v>
      </c>
      <c r="F41" s="186"/>
      <c r="G41" s="277"/>
      <c r="H41" s="246"/>
      <c r="I41" s="811"/>
      <c r="J41" s="278"/>
      <c r="K41" s="277"/>
      <c r="L41" s="277"/>
      <c r="M41" s="277"/>
      <c r="N41" s="246"/>
      <c r="O41" s="393"/>
      <c r="P41" s="194"/>
      <c r="Q41" s="407"/>
      <c r="R41" s="73"/>
      <c r="S41" s="370"/>
      <c r="T41" s="161">
        <v>2940432</v>
      </c>
      <c r="U41" s="159"/>
      <c r="V41" s="159"/>
      <c r="W41" s="159"/>
      <c r="X41" s="159"/>
    </row>
    <row r="42" spans="1:24" s="22" customFormat="1" ht="54">
      <c r="A42" s="164" t="s">
        <v>625</v>
      </c>
      <c r="B42" s="164" t="s">
        <v>334</v>
      </c>
      <c r="C42" s="164"/>
      <c r="D42" s="345" t="s">
        <v>626</v>
      </c>
      <c r="E42" s="186">
        <f t="shared" si="0"/>
        <v>0</v>
      </c>
      <c r="F42" s="186"/>
      <c r="G42" s="277"/>
      <c r="H42" s="246"/>
      <c r="I42" s="811"/>
      <c r="J42" s="278"/>
      <c r="K42" s="277"/>
      <c r="L42" s="277"/>
      <c r="M42" s="277"/>
      <c r="N42" s="389"/>
      <c r="O42" s="152"/>
      <c r="P42" s="257"/>
      <c r="Q42" s="408"/>
      <c r="R42" s="73"/>
      <c r="S42" s="370"/>
      <c r="T42" s="161"/>
      <c r="U42" s="21"/>
      <c r="V42" s="21"/>
      <c r="W42" s="21"/>
      <c r="X42" s="21"/>
    </row>
    <row r="43" spans="1:24" s="22" customFormat="1" ht="36">
      <c r="A43" s="164" t="s">
        <v>513</v>
      </c>
      <c r="B43" s="164" t="s">
        <v>334</v>
      </c>
      <c r="C43" s="164"/>
      <c r="D43" s="345" t="s">
        <v>514</v>
      </c>
      <c r="E43" s="186">
        <f t="shared" si="0"/>
        <v>0</v>
      </c>
      <c r="F43" s="186"/>
      <c r="G43" s="277"/>
      <c r="H43" s="246"/>
      <c r="I43" s="811"/>
      <c r="J43" s="278"/>
      <c r="K43" s="277"/>
      <c r="L43" s="277"/>
      <c r="M43" s="277"/>
      <c r="N43" s="389"/>
      <c r="O43" s="152"/>
      <c r="P43" s="257"/>
      <c r="Q43" s="408"/>
      <c r="R43" s="73"/>
      <c r="S43" s="370"/>
      <c r="T43" s="161"/>
      <c r="U43" s="21"/>
      <c r="V43" s="21"/>
      <c r="W43" s="21"/>
      <c r="X43" s="21"/>
    </row>
    <row r="44" spans="1:24" s="22" customFormat="1" ht="18">
      <c r="A44" s="164" t="s">
        <v>627</v>
      </c>
      <c r="B44" s="164"/>
      <c r="C44" s="164"/>
      <c r="D44" s="345" t="s">
        <v>628</v>
      </c>
      <c r="E44" s="186">
        <f t="shared" si="0"/>
        <v>0</v>
      </c>
      <c r="F44" s="186"/>
      <c r="G44" s="277"/>
      <c r="H44" s="246"/>
      <c r="I44" s="811"/>
      <c r="J44" s="278"/>
      <c r="K44" s="277"/>
      <c r="L44" s="277"/>
      <c r="M44" s="277"/>
      <c r="N44" s="389"/>
      <c r="O44" s="152"/>
      <c r="P44" s="257"/>
      <c r="Q44" s="408"/>
      <c r="R44" s="73"/>
      <c r="S44" s="370"/>
      <c r="T44" s="161"/>
      <c r="U44" s="21"/>
      <c r="V44" s="21"/>
      <c r="W44" s="21"/>
      <c r="X44" s="21"/>
    </row>
    <row r="45" spans="1:24" s="18" customFormat="1" ht="54">
      <c r="A45" s="164" t="s">
        <v>136</v>
      </c>
      <c r="B45" s="164" t="s">
        <v>335</v>
      </c>
      <c r="C45" s="164"/>
      <c r="D45" s="366" t="s">
        <v>137</v>
      </c>
      <c r="E45" s="186">
        <f t="shared" si="0"/>
        <v>0</v>
      </c>
      <c r="F45" s="186"/>
      <c r="G45" s="277"/>
      <c r="H45" s="246"/>
      <c r="I45" s="811"/>
      <c r="J45" s="278"/>
      <c r="K45" s="277"/>
      <c r="L45" s="277"/>
      <c r="M45" s="277"/>
      <c r="N45" s="246"/>
      <c r="O45" s="393"/>
      <c r="P45" s="194"/>
      <c r="Q45" s="407"/>
      <c r="R45" s="73"/>
      <c r="S45" s="370"/>
      <c r="T45" s="161">
        <v>4623924</v>
      </c>
      <c r="U45" s="17"/>
      <c r="V45" s="17"/>
      <c r="W45" s="17"/>
      <c r="X45" s="17"/>
    </row>
    <row r="46" spans="1:24" s="29" customFormat="1" ht="60.75">
      <c r="A46" s="220" t="s">
        <v>521</v>
      </c>
      <c r="B46" s="220" t="s">
        <v>351</v>
      </c>
      <c r="C46" s="220"/>
      <c r="D46" s="228" t="s">
        <v>899</v>
      </c>
      <c r="E46" s="279">
        <f t="shared" si="0"/>
        <v>0</v>
      </c>
      <c r="F46" s="279"/>
      <c r="G46" s="273"/>
      <c r="H46" s="274"/>
      <c r="I46" s="810"/>
      <c r="J46" s="275"/>
      <c r="K46" s="273"/>
      <c r="L46" s="273"/>
      <c r="M46" s="273"/>
      <c r="N46" s="274"/>
      <c r="O46" s="275"/>
      <c r="P46" s="276"/>
      <c r="Q46" s="406"/>
      <c r="R46" s="73"/>
      <c r="S46" s="370"/>
      <c r="T46" s="161">
        <f aca="true" t="shared" si="1" ref="T46:T51">+O46+E46</f>
        <v>0</v>
      </c>
      <c r="U46" s="511">
        <v>1843800</v>
      </c>
      <c r="V46" s="28"/>
      <c r="W46" s="28"/>
      <c r="X46" s="28"/>
    </row>
    <row r="47" spans="1:24" s="29" customFormat="1" ht="60.75">
      <c r="A47" s="220" t="s">
        <v>1079</v>
      </c>
      <c r="B47" s="220" t="s">
        <v>351</v>
      </c>
      <c r="C47" s="220"/>
      <c r="D47" s="228" t="s">
        <v>899</v>
      </c>
      <c r="E47" s="279">
        <f t="shared" si="0"/>
        <v>0</v>
      </c>
      <c r="F47" s="279"/>
      <c r="G47" s="273"/>
      <c r="H47" s="274"/>
      <c r="I47" s="810"/>
      <c r="J47" s="275"/>
      <c r="K47" s="273"/>
      <c r="L47" s="273"/>
      <c r="M47" s="273"/>
      <c r="N47" s="274"/>
      <c r="O47" s="275"/>
      <c r="P47" s="276"/>
      <c r="Q47" s="406"/>
      <c r="R47" s="73"/>
      <c r="S47" s="370"/>
      <c r="T47" s="161">
        <f t="shared" si="1"/>
        <v>0</v>
      </c>
      <c r="U47" s="28"/>
      <c r="V47" s="28"/>
      <c r="W47" s="28"/>
      <c r="X47" s="28"/>
    </row>
    <row r="48" spans="1:24" s="29" customFormat="1" ht="54">
      <c r="A48" s="170" t="s">
        <v>629</v>
      </c>
      <c r="B48" s="170" t="s">
        <v>326</v>
      </c>
      <c r="C48" s="170"/>
      <c r="D48" s="103" t="s">
        <v>504</v>
      </c>
      <c r="E48" s="280">
        <f t="shared" si="0"/>
        <v>0</v>
      </c>
      <c r="F48" s="280"/>
      <c r="G48" s="280"/>
      <c r="H48" s="193"/>
      <c r="I48" s="812"/>
      <c r="J48" s="152"/>
      <c r="K48" s="97"/>
      <c r="L48" s="97"/>
      <c r="M48" s="97"/>
      <c r="N48" s="133"/>
      <c r="O48" s="147"/>
      <c r="P48" s="148"/>
      <c r="Q48" s="409"/>
      <c r="R48" s="73"/>
      <c r="S48" s="370"/>
      <c r="T48" s="161">
        <f t="shared" si="1"/>
        <v>0</v>
      </c>
      <c r="U48" s="28"/>
      <c r="V48" s="28"/>
      <c r="W48" s="28"/>
      <c r="X48" s="28"/>
    </row>
    <row r="49" spans="1:24" s="29" customFormat="1" ht="36">
      <c r="A49" s="170" t="s">
        <v>631</v>
      </c>
      <c r="B49" s="170"/>
      <c r="C49" s="170"/>
      <c r="D49" s="103" t="s">
        <v>632</v>
      </c>
      <c r="E49" s="280">
        <f t="shared" si="0"/>
        <v>0</v>
      </c>
      <c r="F49" s="280"/>
      <c r="G49" s="280"/>
      <c r="H49" s="193"/>
      <c r="I49" s="812"/>
      <c r="J49" s="152"/>
      <c r="K49" s="97"/>
      <c r="L49" s="97"/>
      <c r="M49" s="97"/>
      <c r="N49" s="133"/>
      <c r="O49" s="147"/>
      <c r="P49" s="148"/>
      <c r="Q49" s="409"/>
      <c r="R49" s="73"/>
      <c r="S49" s="370"/>
      <c r="T49" s="161"/>
      <c r="U49" s="28"/>
      <c r="V49" s="28"/>
      <c r="W49" s="28"/>
      <c r="X49" s="28"/>
    </row>
    <row r="50" spans="1:24" s="129" customFormat="1" ht="54">
      <c r="A50" s="446" t="s">
        <v>141</v>
      </c>
      <c r="B50" s="446" t="s">
        <v>1099</v>
      </c>
      <c r="C50" s="446"/>
      <c r="D50" s="367" t="s">
        <v>142</v>
      </c>
      <c r="E50" s="448">
        <f t="shared" si="0"/>
        <v>0</v>
      </c>
      <c r="F50" s="448"/>
      <c r="G50" s="448"/>
      <c r="H50" s="449"/>
      <c r="I50" s="813"/>
      <c r="J50" s="306"/>
      <c r="K50" s="299"/>
      <c r="L50" s="299"/>
      <c r="M50" s="299"/>
      <c r="N50" s="300"/>
      <c r="O50" s="306"/>
      <c r="P50" s="307"/>
      <c r="Q50" s="417"/>
      <c r="R50" s="689"/>
      <c r="S50" s="440"/>
      <c r="T50" s="372">
        <f t="shared" si="1"/>
        <v>0</v>
      </c>
      <c r="U50" s="117"/>
      <c r="V50" s="117"/>
      <c r="W50" s="117"/>
      <c r="X50" s="117"/>
    </row>
    <row r="51" spans="1:24" s="129" customFormat="1" ht="36">
      <c r="A51" s="446" t="s">
        <v>143</v>
      </c>
      <c r="B51" s="446" t="s">
        <v>1101</v>
      </c>
      <c r="C51" s="446"/>
      <c r="D51" s="367" t="s">
        <v>140</v>
      </c>
      <c r="E51" s="448">
        <f t="shared" si="0"/>
        <v>0</v>
      </c>
      <c r="F51" s="448"/>
      <c r="G51" s="448"/>
      <c r="H51" s="449"/>
      <c r="I51" s="813"/>
      <c r="J51" s="306"/>
      <c r="K51" s="299"/>
      <c r="L51" s="299"/>
      <c r="M51" s="299"/>
      <c r="N51" s="300"/>
      <c r="O51" s="306"/>
      <c r="P51" s="307"/>
      <c r="Q51" s="417"/>
      <c r="R51" s="689"/>
      <c r="S51" s="440"/>
      <c r="T51" s="372">
        <f t="shared" si="1"/>
        <v>0</v>
      </c>
      <c r="U51" s="117"/>
      <c r="V51" s="117"/>
      <c r="W51" s="117"/>
      <c r="X51" s="117"/>
    </row>
    <row r="52" spans="1:24" s="129" customFormat="1" ht="36">
      <c r="A52" s="446" t="s">
        <v>139</v>
      </c>
      <c r="B52" s="446" t="s">
        <v>1096</v>
      </c>
      <c r="C52" s="446"/>
      <c r="D52" s="367" t="s">
        <v>140</v>
      </c>
      <c r="E52" s="447">
        <f t="shared" si="0"/>
        <v>0</v>
      </c>
      <c r="F52" s="447"/>
      <c r="G52" s="448"/>
      <c r="H52" s="449"/>
      <c r="I52" s="813"/>
      <c r="J52" s="306"/>
      <c r="K52" s="299"/>
      <c r="L52" s="299"/>
      <c r="M52" s="299"/>
      <c r="N52" s="300"/>
      <c r="O52" s="306"/>
      <c r="P52" s="307"/>
      <c r="Q52" s="417"/>
      <c r="R52" s="689"/>
      <c r="S52" s="440"/>
      <c r="T52" s="372"/>
      <c r="U52" s="117"/>
      <c r="V52" s="117"/>
      <c r="W52" s="117"/>
      <c r="X52" s="117"/>
    </row>
    <row r="53" spans="1:24" s="29" customFormat="1" ht="18">
      <c r="A53" s="160" t="s">
        <v>633</v>
      </c>
      <c r="B53" s="160" t="s">
        <v>1100</v>
      </c>
      <c r="C53" s="160"/>
      <c r="D53" s="163" t="s">
        <v>1207</v>
      </c>
      <c r="E53" s="195">
        <f t="shared" si="0"/>
        <v>0</v>
      </c>
      <c r="F53" s="195"/>
      <c r="G53" s="280"/>
      <c r="H53" s="193"/>
      <c r="I53" s="812"/>
      <c r="J53" s="147"/>
      <c r="K53" s="97"/>
      <c r="L53" s="97"/>
      <c r="M53" s="97"/>
      <c r="N53" s="133"/>
      <c r="O53" s="147"/>
      <c r="P53" s="148"/>
      <c r="Q53" s="409"/>
      <c r="R53" s="73"/>
      <c r="S53" s="370"/>
      <c r="T53" s="161"/>
      <c r="U53" s="28"/>
      <c r="V53" s="28"/>
      <c r="W53" s="28"/>
      <c r="X53" s="28"/>
    </row>
    <row r="54" spans="1:24" s="29" customFormat="1" ht="90">
      <c r="A54" s="160" t="s">
        <v>144</v>
      </c>
      <c r="B54" s="160" t="s">
        <v>33</v>
      </c>
      <c r="C54" s="160"/>
      <c r="D54" s="163" t="s">
        <v>557</v>
      </c>
      <c r="E54" s="195">
        <f t="shared" si="0"/>
        <v>0</v>
      </c>
      <c r="F54" s="195"/>
      <c r="G54" s="280"/>
      <c r="H54" s="193"/>
      <c r="I54" s="812"/>
      <c r="J54" s="147"/>
      <c r="K54" s="97"/>
      <c r="L54" s="97"/>
      <c r="M54" s="97"/>
      <c r="N54" s="133"/>
      <c r="O54" s="147"/>
      <c r="P54" s="148"/>
      <c r="Q54" s="409"/>
      <c r="R54" s="73"/>
      <c r="S54" s="370"/>
      <c r="T54" s="161"/>
      <c r="U54" s="28"/>
      <c r="V54" s="28"/>
      <c r="W54" s="28"/>
      <c r="X54" s="28"/>
    </row>
    <row r="55" spans="1:24" s="29" customFormat="1" ht="18">
      <c r="A55" s="160" t="s">
        <v>634</v>
      </c>
      <c r="B55" s="160"/>
      <c r="C55" s="160"/>
      <c r="D55" s="163" t="s">
        <v>628</v>
      </c>
      <c r="E55" s="195">
        <f t="shared" si="0"/>
        <v>0</v>
      </c>
      <c r="F55" s="195"/>
      <c r="G55" s="280"/>
      <c r="H55" s="193"/>
      <c r="I55" s="812"/>
      <c r="J55" s="147"/>
      <c r="K55" s="97"/>
      <c r="L55" s="97"/>
      <c r="M55" s="97"/>
      <c r="N55" s="133"/>
      <c r="O55" s="147"/>
      <c r="P55" s="148"/>
      <c r="Q55" s="409"/>
      <c r="R55" s="73"/>
      <c r="S55" s="370"/>
      <c r="T55" s="161"/>
      <c r="U55" s="28"/>
      <c r="V55" s="28"/>
      <c r="W55" s="28"/>
      <c r="X55" s="28"/>
    </row>
    <row r="56" spans="1:24" s="129" customFormat="1" ht="54">
      <c r="A56" s="446" t="s">
        <v>174</v>
      </c>
      <c r="B56" s="446" t="s">
        <v>288</v>
      </c>
      <c r="C56" s="446"/>
      <c r="D56" s="367" t="s">
        <v>558</v>
      </c>
      <c r="E56" s="447">
        <f t="shared" si="0"/>
        <v>0</v>
      </c>
      <c r="F56" s="447"/>
      <c r="G56" s="448"/>
      <c r="H56" s="449"/>
      <c r="I56" s="813"/>
      <c r="J56" s="306"/>
      <c r="K56" s="299"/>
      <c r="L56" s="299"/>
      <c r="M56" s="299"/>
      <c r="N56" s="300"/>
      <c r="O56" s="306"/>
      <c r="P56" s="307"/>
      <c r="Q56" s="417"/>
      <c r="R56" s="689"/>
      <c r="S56" s="440"/>
      <c r="T56" s="372"/>
      <c r="U56" s="117"/>
      <c r="V56" s="117"/>
      <c r="W56" s="117"/>
      <c r="X56" s="117"/>
    </row>
    <row r="57" spans="1:24" s="129" customFormat="1" ht="54">
      <c r="A57" s="446" t="s">
        <v>177</v>
      </c>
      <c r="B57" s="446" t="s">
        <v>562</v>
      </c>
      <c r="C57" s="446"/>
      <c r="D57" s="367" t="s">
        <v>670</v>
      </c>
      <c r="E57" s="447">
        <f t="shared" si="0"/>
        <v>0</v>
      </c>
      <c r="F57" s="447"/>
      <c r="G57" s="448"/>
      <c r="H57" s="449"/>
      <c r="I57" s="813"/>
      <c r="J57" s="306"/>
      <c r="K57" s="299"/>
      <c r="L57" s="299"/>
      <c r="M57" s="299"/>
      <c r="N57" s="300"/>
      <c r="O57" s="306"/>
      <c r="P57" s="307"/>
      <c r="Q57" s="417"/>
      <c r="R57" s="689"/>
      <c r="S57" s="440"/>
      <c r="T57" s="372"/>
      <c r="U57" s="117"/>
      <c r="V57" s="117"/>
      <c r="W57" s="117"/>
      <c r="X57" s="117"/>
    </row>
    <row r="58" spans="1:24" s="29" customFormat="1" ht="36">
      <c r="A58" s="160" t="s">
        <v>635</v>
      </c>
      <c r="B58" s="160"/>
      <c r="C58" s="160"/>
      <c r="D58" s="163" t="s">
        <v>636</v>
      </c>
      <c r="E58" s="195">
        <f t="shared" si="0"/>
        <v>0</v>
      </c>
      <c r="F58" s="195"/>
      <c r="G58" s="280"/>
      <c r="H58" s="193"/>
      <c r="I58" s="812"/>
      <c r="J58" s="147"/>
      <c r="K58" s="97"/>
      <c r="L58" s="97"/>
      <c r="M58" s="97"/>
      <c r="N58" s="133"/>
      <c r="O58" s="147"/>
      <c r="P58" s="148"/>
      <c r="Q58" s="409"/>
      <c r="R58" s="73"/>
      <c r="S58" s="370"/>
      <c r="T58" s="161"/>
      <c r="U58" s="28"/>
      <c r="V58" s="28"/>
      <c r="W58" s="28"/>
      <c r="X58" s="28"/>
    </row>
    <row r="59" spans="1:24" s="129" customFormat="1" ht="36">
      <c r="A59" s="446" t="s">
        <v>175</v>
      </c>
      <c r="B59" s="446" t="s">
        <v>687</v>
      </c>
      <c r="C59" s="446"/>
      <c r="D59" s="367" t="s">
        <v>121</v>
      </c>
      <c r="E59" s="447">
        <f t="shared" si="0"/>
        <v>0</v>
      </c>
      <c r="F59" s="447"/>
      <c r="G59" s="448"/>
      <c r="H59" s="449"/>
      <c r="I59" s="813"/>
      <c r="J59" s="306"/>
      <c r="K59" s="299"/>
      <c r="L59" s="299"/>
      <c r="M59" s="299"/>
      <c r="N59" s="300"/>
      <c r="O59" s="306"/>
      <c r="P59" s="307"/>
      <c r="Q59" s="417"/>
      <c r="R59" s="689"/>
      <c r="S59" s="440"/>
      <c r="T59" s="372"/>
      <c r="U59" s="117"/>
      <c r="V59" s="117"/>
      <c r="W59" s="117"/>
      <c r="X59" s="117"/>
    </row>
    <row r="60" spans="1:24" s="129" customFormat="1" ht="54">
      <c r="A60" s="446" t="s">
        <v>176</v>
      </c>
      <c r="B60" s="446" t="s">
        <v>560</v>
      </c>
      <c r="C60" s="446"/>
      <c r="D60" s="367" t="s">
        <v>561</v>
      </c>
      <c r="E60" s="447">
        <f t="shared" si="0"/>
        <v>0</v>
      </c>
      <c r="F60" s="447"/>
      <c r="G60" s="448"/>
      <c r="H60" s="449"/>
      <c r="I60" s="813"/>
      <c r="J60" s="306"/>
      <c r="K60" s="299"/>
      <c r="L60" s="299"/>
      <c r="M60" s="299"/>
      <c r="N60" s="300"/>
      <c r="O60" s="306"/>
      <c r="P60" s="307"/>
      <c r="Q60" s="417"/>
      <c r="R60" s="689"/>
      <c r="S60" s="440"/>
      <c r="T60" s="372"/>
      <c r="U60" s="117"/>
      <c r="V60" s="117"/>
      <c r="W60" s="117"/>
      <c r="X60" s="117"/>
    </row>
    <row r="61" spans="1:24" s="29" customFormat="1" ht="36">
      <c r="A61" s="160" t="s">
        <v>637</v>
      </c>
      <c r="B61" s="160"/>
      <c r="C61" s="160"/>
      <c r="D61" s="163" t="s">
        <v>638</v>
      </c>
      <c r="E61" s="195">
        <f t="shared" si="0"/>
        <v>0</v>
      </c>
      <c r="F61" s="195"/>
      <c r="G61" s="280"/>
      <c r="H61" s="193"/>
      <c r="I61" s="812"/>
      <c r="J61" s="147"/>
      <c r="K61" s="97"/>
      <c r="L61" s="97"/>
      <c r="M61" s="97"/>
      <c r="N61" s="133"/>
      <c r="O61" s="147"/>
      <c r="P61" s="148"/>
      <c r="Q61" s="409"/>
      <c r="R61" s="73"/>
      <c r="S61" s="370"/>
      <c r="T61" s="161"/>
      <c r="U61" s="28"/>
      <c r="V61" s="28"/>
      <c r="W61" s="28"/>
      <c r="X61" s="28"/>
    </row>
    <row r="62" spans="1:24" s="129" customFormat="1" ht="54">
      <c r="A62" s="446" t="s">
        <v>178</v>
      </c>
      <c r="B62" s="446" t="s">
        <v>335</v>
      </c>
      <c r="C62" s="446"/>
      <c r="D62" s="367" t="s">
        <v>671</v>
      </c>
      <c r="E62" s="447">
        <f t="shared" si="0"/>
        <v>0</v>
      </c>
      <c r="F62" s="447"/>
      <c r="G62" s="448"/>
      <c r="H62" s="449"/>
      <c r="I62" s="813"/>
      <c r="J62" s="306"/>
      <c r="K62" s="299"/>
      <c r="L62" s="299"/>
      <c r="M62" s="299"/>
      <c r="N62" s="300"/>
      <c r="O62" s="306"/>
      <c r="P62" s="307"/>
      <c r="Q62" s="417"/>
      <c r="R62" s="689"/>
      <c r="S62" s="440"/>
      <c r="T62" s="372"/>
      <c r="U62" s="117"/>
      <c r="V62" s="117"/>
      <c r="W62" s="117"/>
      <c r="X62" s="117"/>
    </row>
    <row r="63" spans="1:24" s="129" customFormat="1" ht="54">
      <c r="A63" s="446" t="s">
        <v>179</v>
      </c>
      <c r="B63" s="446">
        <v>130114</v>
      </c>
      <c r="C63" s="446"/>
      <c r="D63" s="367" t="s">
        <v>672</v>
      </c>
      <c r="E63" s="447">
        <f t="shared" si="0"/>
        <v>0</v>
      </c>
      <c r="F63" s="447"/>
      <c r="G63" s="448"/>
      <c r="H63" s="449"/>
      <c r="I63" s="813"/>
      <c r="J63" s="306"/>
      <c r="K63" s="299"/>
      <c r="L63" s="299"/>
      <c r="M63" s="299"/>
      <c r="N63" s="300"/>
      <c r="O63" s="306"/>
      <c r="P63" s="307"/>
      <c r="Q63" s="417"/>
      <c r="R63" s="689"/>
      <c r="S63" s="440"/>
      <c r="T63" s="372"/>
      <c r="U63" s="117"/>
      <c r="V63" s="117"/>
      <c r="W63" s="117"/>
      <c r="X63" s="117"/>
    </row>
    <row r="64" spans="1:24" s="129" customFormat="1" ht="54">
      <c r="A64" s="446" t="s">
        <v>182</v>
      </c>
      <c r="B64" s="446" t="s">
        <v>565</v>
      </c>
      <c r="C64" s="446"/>
      <c r="D64" s="367" t="s">
        <v>959</v>
      </c>
      <c r="E64" s="447">
        <f t="shared" si="0"/>
        <v>0</v>
      </c>
      <c r="F64" s="447"/>
      <c r="G64" s="448"/>
      <c r="H64" s="449"/>
      <c r="I64" s="813"/>
      <c r="J64" s="306"/>
      <c r="K64" s="299"/>
      <c r="L64" s="299"/>
      <c r="M64" s="299"/>
      <c r="N64" s="300"/>
      <c r="O64" s="306"/>
      <c r="P64" s="307"/>
      <c r="Q64" s="417"/>
      <c r="R64" s="689"/>
      <c r="S64" s="440"/>
      <c r="T64" s="372"/>
      <c r="U64" s="117"/>
      <c r="V64" s="117"/>
      <c r="W64" s="117"/>
      <c r="X64" s="117"/>
    </row>
    <row r="65" spans="1:24" s="29" customFormat="1" ht="36">
      <c r="A65" s="160" t="s">
        <v>639</v>
      </c>
      <c r="B65" s="160"/>
      <c r="C65" s="160"/>
      <c r="D65" s="163" t="s">
        <v>640</v>
      </c>
      <c r="E65" s="195">
        <f t="shared" si="0"/>
        <v>0</v>
      </c>
      <c r="F65" s="195"/>
      <c r="G65" s="280"/>
      <c r="H65" s="193"/>
      <c r="I65" s="812"/>
      <c r="J65" s="147"/>
      <c r="K65" s="97"/>
      <c r="L65" s="97"/>
      <c r="M65" s="97"/>
      <c r="N65" s="133"/>
      <c r="O65" s="147"/>
      <c r="P65" s="148"/>
      <c r="Q65" s="409"/>
      <c r="R65" s="73"/>
      <c r="S65" s="370"/>
      <c r="T65" s="161"/>
      <c r="U65" s="28"/>
      <c r="V65" s="28"/>
      <c r="W65" s="28"/>
      <c r="X65" s="28"/>
    </row>
    <row r="66" spans="1:24" s="129" customFormat="1" ht="90">
      <c r="A66" s="446" t="s">
        <v>181</v>
      </c>
      <c r="B66" s="446" t="s">
        <v>564</v>
      </c>
      <c r="C66" s="446"/>
      <c r="D66" s="367" t="s">
        <v>958</v>
      </c>
      <c r="E66" s="447">
        <f t="shared" si="0"/>
        <v>0</v>
      </c>
      <c r="F66" s="447"/>
      <c r="G66" s="448"/>
      <c r="H66" s="449"/>
      <c r="I66" s="813"/>
      <c r="J66" s="306"/>
      <c r="K66" s="299"/>
      <c r="L66" s="299"/>
      <c r="M66" s="299"/>
      <c r="N66" s="300"/>
      <c r="O66" s="306"/>
      <c r="P66" s="307"/>
      <c r="Q66" s="417"/>
      <c r="R66" s="689"/>
      <c r="S66" s="440"/>
      <c r="T66" s="372"/>
      <c r="U66" s="117"/>
      <c r="V66" s="117"/>
      <c r="W66" s="117"/>
      <c r="X66" s="117"/>
    </row>
    <row r="67" spans="1:24" s="129" customFormat="1" ht="54">
      <c r="A67" s="446" t="s">
        <v>183</v>
      </c>
      <c r="B67" s="446" t="s">
        <v>566</v>
      </c>
      <c r="C67" s="446"/>
      <c r="D67" s="367" t="s">
        <v>960</v>
      </c>
      <c r="E67" s="447">
        <f t="shared" si="0"/>
        <v>0</v>
      </c>
      <c r="F67" s="447"/>
      <c r="G67" s="448"/>
      <c r="H67" s="449"/>
      <c r="I67" s="813"/>
      <c r="J67" s="306"/>
      <c r="K67" s="299"/>
      <c r="L67" s="299"/>
      <c r="M67" s="299"/>
      <c r="N67" s="300"/>
      <c r="O67" s="306"/>
      <c r="P67" s="307"/>
      <c r="Q67" s="417"/>
      <c r="R67" s="689"/>
      <c r="S67" s="440"/>
      <c r="T67" s="372"/>
      <c r="U67" s="117"/>
      <c r="V67" s="117"/>
      <c r="W67" s="117"/>
      <c r="X67" s="117"/>
    </row>
    <row r="68" spans="1:24" s="29" customFormat="1" ht="18">
      <c r="A68" s="160" t="s">
        <v>641</v>
      </c>
      <c r="B68" s="160" t="s">
        <v>563</v>
      </c>
      <c r="C68" s="160"/>
      <c r="D68" s="163" t="s">
        <v>1207</v>
      </c>
      <c r="E68" s="195">
        <f t="shared" si="0"/>
        <v>0</v>
      </c>
      <c r="F68" s="195"/>
      <c r="G68" s="280"/>
      <c r="H68" s="193"/>
      <c r="I68" s="812"/>
      <c r="J68" s="147"/>
      <c r="K68" s="97"/>
      <c r="L68" s="97"/>
      <c r="M68" s="97"/>
      <c r="N68" s="133"/>
      <c r="O68" s="147"/>
      <c r="P68" s="148"/>
      <c r="Q68" s="409"/>
      <c r="R68" s="73"/>
      <c r="S68" s="370"/>
      <c r="T68" s="161"/>
      <c r="U68" s="28"/>
      <c r="V68" s="28"/>
      <c r="W68" s="28"/>
      <c r="X68" s="28"/>
    </row>
    <row r="69" spans="1:24" s="29" customFormat="1" ht="36">
      <c r="A69" s="160" t="s">
        <v>180</v>
      </c>
      <c r="B69" s="160">
        <v>130115</v>
      </c>
      <c r="C69" s="160"/>
      <c r="D69" s="163" t="s">
        <v>957</v>
      </c>
      <c r="E69" s="195">
        <f t="shared" si="0"/>
        <v>0</v>
      </c>
      <c r="F69" s="195"/>
      <c r="G69" s="280"/>
      <c r="H69" s="193"/>
      <c r="I69" s="812"/>
      <c r="J69" s="147"/>
      <c r="K69" s="97"/>
      <c r="L69" s="97"/>
      <c r="M69" s="97"/>
      <c r="N69" s="133"/>
      <c r="O69" s="147"/>
      <c r="P69" s="148"/>
      <c r="Q69" s="409"/>
      <c r="R69" s="73"/>
      <c r="S69" s="370"/>
      <c r="T69" s="161"/>
      <c r="U69" s="28"/>
      <c r="V69" s="28"/>
      <c r="W69" s="28"/>
      <c r="X69" s="28"/>
    </row>
    <row r="70" spans="1:24" s="29" customFormat="1" ht="90">
      <c r="A70" s="160" t="s">
        <v>157</v>
      </c>
      <c r="B70" s="160" t="s">
        <v>287</v>
      </c>
      <c r="C70" s="160"/>
      <c r="D70" s="163" t="s">
        <v>253</v>
      </c>
      <c r="E70" s="188">
        <f t="shared" si="0"/>
        <v>0</v>
      </c>
      <c r="F70" s="188"/>
      <c r="G70" s="97"/>
      <c r="H70" s="133"/>
      <c r="I70" s="814"/>
      <c r="J70" s="152"/>
      <c r="K70" s="153"/>
      <c r="L70" s="97"/>
      <c r="M70" s="97"/>
      <c r="N70" s="133"/>
      <c r="O70" s="394"/>
      <c r="P70" s="238"/>
      <c r="Q70" s="409"/>
      <c r="R70" s="73"/>
      <c r="S70" s="370"/>
      <c r="T70" s="161">
        <f>+O70+E70</f>
        <v>0</v>
      </c>
      <c r="U70" s="28"/>
      <c r="V70" s="28"/>
      <c r="W70" s="28"/>
      <c r="X70" s="28"/>
    </row>
    <row r="71" spans="1:24" s="86" customFormat="1" ht="60.75">
      <c r="A71" s="224" t="s">
        <v>522</v>
      </c>
      <c r="B71" s="224" t="s">
        <v>349</v>
      </c>
      <c r="C71" s="224"/>
      <c r="D71" s="228" t="s">
        <v>900</v>
      </c>
      <c r="E71" s="250">
        <f t="shared" si="0"/>
        <v>0</v>
      </c>
      <c r="F71" s="250"/>
      <c r="G71" s="288"/>
      <c r="H71" s="248"/>
      <c r="I71" s="453"/>
      <c r="J71" s="289"/>
      <c r="K71" s="288"/>
      <c r="L71" s="288"/>
      <c r="M71" s="288"/>
      <c r="N71" s="248"/>
      <c r="O71" s="289"/>
      <c r="P71" s="249"/>
      <c r="Q71" s="411"/>
      <c r="R71" s="73"/>
      <c r="S71" s="370"/>
      <c r="T71" s="161">
        <f>+O71+E71</f>
        <v>0</v>
      </c>
      <c r="U71" s="513">
        <v>-18340884</v>
      </c>
      <c r="V71" s="89"/>
      <c r="W71" s="85"/>
      <c r="X71" s="85"/>
    </row>
    <row r="72" spans="1:24" s="86" customFormat="1" ht="60.75">
      <c r="A72" s="224" t="s">
        <v>96</v>
      </c>
      <c r="B72" s="224" t="s">
        <v>349</v>
      </c>
      <c r="C72" s="224"/>
      <c r="D72" s="228" t="s">
        <v>900</v>
      </c>
      <c r="E72" s="250">
        <f t="shared" si="0"/>
        <v>0</v>
      </c>
      <c r="F72" s="250"/>
      <c r="G72" s="288"/>
      <c r="H72" s="248"/>
      <c r="I72" s="453"/>
      <c r="J72" s="289"/>
      <c r="K72" s="288"/>
      <c r="L72" s="288"/>
      <c r="M72" s="288"/>
      <c r="N72" s="248"/>
      <c r="O72" s="289"/>
      <c r="P72" s="249"/>
      <c r="Q72" s="411"/>
      <c r="R72" s="73"/>
      <c r="S72" s="370"/>
      <c r="T72" s="161">
        <f>+O72+E72</f>
        <v>0</v>
      </c>
      <c r="U72" s="88"/>
      <c r="V72" s="89"/>
      <c r="W72" s="85"/>
      <c r="X72" s="85"/>
    </row>
    <row r="73" spans="1:32" s="22" customFormat="1" ht="36">
      <c r="A73" s="160" t="s">
        <v>76</v>
      </c>
      <c r="B73" s="160" t="s">
        <v>336</v>
      </c>
      <c r="C73" s="160"/>
      <c r="D73" s="197" t="s">
        <v>806</v>
      </c>
      <c r="E73" s="153">
        <f t="shared" si="0"/>
        <v>0</v>
      </c>
      <c r="F73" s="153"/>
      <c r="G73" s="153"/>
      <c r="H73" s="256"/>
      <c r="I73" s="815"/>
      <c r="J73" s="141"/>
      <c r="K73" s="496"/>
      <c r="L73" s="496"/>
      <c r="M73" s="496"/>
      <c r="N73" s="665"/>
      <c r="O73" s="141"/>
      <c r="P73" s="461"/>
      <c r="Q73" s="136"/>
      <c r="R73" s="73"/>
      <c r="S73" s="370"/>
      <c r="T73" s="161"/>
      <c r="U73" s="21"/>
      <c r="V73" s="497">
        <v>0</v>
      </c>
      <c r="W73" s="497">
        <v>0</v>
      </c>
      <c r="X73" s="497">
        <v>0</v>
      </c>
      <c r="Y73" s="497">
        <v>0</v>
      </c>
      <c r="Z73" s="497">
        <v>0</v>
      </c>
      <c r="AA73" s="497">
        <v>0</v>
      </c>
      <c r="AB73" s="497">
        <v>0</v>
      </c>
      <c r="AC73" s="497">
        <v>0</v>
      </c>
      <c r="AD73" s="497">
        <v>0</v>
      </c>
      <c r="AE73" s="497">
        <v>0</v>
      </c>
      <c r="AF73" s="497">
        <v>0</v>
      </c>
    </row>
    <row r="74" spans="1:24" s="22" customFormat="1" ht="36">
      <c r="A74" s="160" t="s">
        <v>77</v>
      </c>
      <c r="B74" s="160" t="s">
        <v>338</v>
      </c>
      <c r="C74" s="160"/>
      <c r="D74" s="197" t="s">
        <v>807</v>
      </c>
      <c r="E74" s="153">
        <f aca="true" t="shared" si="2" ref="E74:E137">+F74+I74</f>
        <v>0</v>
      </c>
      <c r="F74" s="153"/>
      <c r="G74" s="153"/>
      <c r="H74" s="256"/>
      <c r="I74" s="815"/>
      <c r="J74" s="141"/>
      <c r="K74" s="496"/>
      <c r="L74" s="496"/>
      <c r="M74" s="496"/>
      <c r="N74" s="665"/>
      <c r="O74" s="141"/>
      <c r="P74" s="461"/>
      <c r="Q74" s="136"/>
      <c r="R74" s="73"/>
      <c r="S74" s="370"/>
      <c r="T74" s="161">
        <v>159425400</v>
      </c>
      <c r="U74" s="21"/>
      <c r="V74" s="24"/>
      <c r="W74" s="21"/>
      <c r="X74" s="21"/>
    </row>
    <row r="75" spans="1:24" s="22" customFormat="1" ht="36">
      <c r="A75" s="160" t="s">
        <v>78</v>
      </c>
      <c r="B75" s="160" t="s">
        <v>339</v>
      </c>
      <c r="C75" s="160"/>
      <c r="D75" s="197" t="s">
        <v>808</v>
      </c>
      <c r="E75" s="153">
        <f t="shared" si="2"/>
        <v>0</v>
      </c>
      <c r="F75" s="153"/>
      <c r="G75" s="153"/>
      <c r="H75" s="256"/>
      <c r="I75" s="815"/>
      <c r="J75" s="141"/>
      <c r="K75" s="496"/>
      <c r="L75" s="496"/>
      <c r="M75" s="496"/>
      <c r="N75" s="665"/>
      <c r="O75" s="141"/>
      <c r="P75" s="461"/>
      <c r="Q75" s="136"/>
      <c r="R75" s="73"/>
      <c r="S75" s="370"/>
      <c r="T75" s="161">
        <v>5367200</v>
      </c>
      <c r="U75" s="24"/>
      <c r="V75" s="21"/>
      <c r="W75" s="21"/>
      <c r="X75" s="21"/>
    </row>
    <row r="76" spans="1:24" s="22" customFormat="1" ht="54">
      <c r="A76" s="160" t="s">
        <v>79</v>
      </c>
      <c r="B76" s="160" t="s">
        <v>1201</v>
      </c>
      <c r="C76" s="160"/>
      <c r="D76" s="197" t="s">
        <v>809</v>
      </c>
      <c r="E76" s="153">
        <f t="shared" si="2"/>
        <v>0</v>
      </c>
      <c r="F76" s="153"/>
      <c r="G76" s="153"/>
      <c r="H76" s="256"/>
      <c r="I76" s="815"/>
      <c r="J76" s="141"/>
      <c r="K76" s="496"/>
      <c r="L76" s="496"/>
      <c r="M76" s="496"/>
      <c r="N76" s="665"/>
      <c r="O76" s="141"/>
      <c r="P76" s="461"/>
      <c r="Q76" s="136"/>
      <c r="R76" s="73"/>
      <c r="S76" s="370"/>
      <c r="T76" s="161">
        <v>7716000</v>
      </c>
      <c r="U76" s="21"/>
      <c r="V76" s="21"/>
      <c r="W76" s="21"/>
      <c r="X76" s="21"/>
    </row>
    <row r="77" spans="1:24" s="22" customFormat="1" ht="54">
      <c r="A77" s="160" t="s">
        <v>1067</v>
      </c>
      <c r="B77" s="160" t="s">
        <v>1203</v>
      </c>
      <c r="C77" s="160"/>
      <c r="D77" s="197" t="s">
        <v>764</v>
      </c>
      <c r="E77" s="153">
        <f t="shared" si="2"/>
        <v>0</v>
      </c>
      <c r="F77" s="153"/>
      <c r="G77" s="153"/>
      <c r="H77" s="256"/>
      <c r="I77" s="815"/>
      <c r="J77" s="141"/>
      <c r="K77" s="496"/>
      <c r="L77" s="496"/>
      <c r="M77" s="496"/>
      <c r="N77" s="665"/>
      <c r="O77" s="141"/>
      <c r="P77" s="461"/>
      <c r="Q77" s="136"/>
      <c r="R77" s="73"/>
      <c r="S77" s="370"/>
      <c r="T77" s="161">
        <v>10914800</v>
      </c>
      <c r="U77" s="21"/>
      <c r="V77" s="24"/>
      <c r="W77" s="21"/>
      <c r="X77" s="21"/>
    </row>
    <row r="78" spans="1:24" s="22" customFormat="1" ht="20.25">
      <c r="A78" s="160" t="s">
        <v>1068</v>
      </c>
      <c r="B78" s="160" t="s">
        <v>1205</v>
      </c>
      <c r="C78" s="160"/>
      <c r="D78" s="197" t="s">
        <v>1069</v>
      </c>
      <c r="E78" s="153">
        <f t="shared" si="2"/>
        <v>0</v>
      </c>
      <c r="F78" s="153"/>
      <c r="G78" s="153"/>
      <c r="H78" s="256"/>
      <c r="I78" s="815"/>
      <c r="J78" s="141"/>
      <c r="K78" s="496"/>
      <c r="L78" s="496"/>
      <c r="M78" s="496"/>
      <c r="N78" s="665"/>
      <c r="O78" s="141"/>
      <c r="P78" s="461"/>
      <c r="Q78" s="136"/>
      <c r="R78" s="73"/>
      <c r="S78" s="370"/>
      <c r="T78" s="161">
        <v>5470700</v>
      </c>
      <c r="U78" s="24"/>
      <c r="V78" s="21"/>
      <c r="W78" s="21"/>
      <c r="X78" s="21"/>
    </row>
    <row r="79" spans="1:24" s="22" customFormat="1" ht="42.75" customHeight="1">
      <c r="A79" s="160" t="s">
        <v>1041</v>
      </c>
      <c r="B79" s="160" t="s">
        <v>154</v>
      </c>
      <c r="C79" s="160"/>
      <c r="D79" s="197" t="s">
        <v>1042</v>
      </c>
      <c r="E79" s="153">
        <f t="shared" si="2"/>
        <v>0</v>
      </c>
      <c r="F79" s="153"/>
      <c r="G79" s="153"/>
      <c r="H79" s="256"/>
      <c r="I79" s="815"/>
      <c r="J79" s="141"/>
      <c r="K79" s="496"/>
      <c r="L79" s="496"/>
      <c r="M79" s="496"/>
      <c r="N79" s="665"/>
      <c r="O79" s="143"/>
      <c r="P79" s="144"/>
      <c r="Q79" s="136"/>
      <c r="R79" s="73"/>
      <c r="S79" s="508"/>
      <c r="T79" s="509"/>
      <c r="U79" s="24"/>
      <c r="V79" s="21"/>
      <c r="W79" s="21"/>
      <c r="X79" s="21"/>
    </row>
    <row r="80" spans="1:24" s="22" customFormat="1" ht="36">
      <c r="A80" s="160" t="s">
        <v>1070</v>
      </c>
      <c r="B80" s="160" t="s">
        <v>224</v>
      </c>
      <c r="C80" s="160"/>
      <c r="D80" s="197" t="s">
        <v>765</v>
      </c>
      <c r="E80" s="153">
        <f t="shared" si="2"/>
        <v>0</v>
      </c>
      <c r="F80" s="153"/>
      <c r="G80" s="153"/>
      <c r="H80" s="256"/>
      <c r="I80" s="815"/>
      <c r="J80" s="141"/>
      <c r="K80" s="496"/>
      <c r="L80" s="496"/>
      <c r="M80" s="496"/>
      <c r="N80" s="665"/>
      <c r="O80" s="143"/>
      <c r="P80" s="144"/>
      <c r="Q80" s="284"/>
      <c r="R80" s="73"/>
      <c r="S80" s="370"/>
      <c r="T80" s="161">
        <v>9973200</v>
      </c>
      <c r="U80" s="26"/>
      <c r="V80" s="24"/>
      <c r="W80" s="21"/>
      <c r="X80" s="21"/>
    </row>
    <row r="81" spans="1:24" s="22" customFormat="1" ht="36">
      <c r="A81" s="160" t="s">
        <v>1071</v>
      </c>
      <c r="B81" s="166" t="s">
        <v>225</v>
      </c>
      <c r="C81" s="166"/>
      <c r="D81" s="498" t="s">
        <v>766</v>
      </c>
      <c r="E81" s="499">
        <f t="shared" si="2"/>
        <v>0</v>
      </c>
      <c r="F81" s="499"/>
      <c r="G81" s="499"/>
      <c r="H81" s="500"/>
      <c r="I81" s="816"/>
      <c r="J81" s="141"/>
      <c r="K81" s="501"/>
      <c r="L81" s="501"/>
      <c r="M81" s="501"/>
      <c r="N81" s="651"/>
      <c r="O81" s="141"/>
      <c r="P81" s="461"/>
      <c r="Q81" s="136"/>
      <c r="R81" s="73"/>
      <c r="S81" s="370"/>
      <c r="T81" s="161">
        <v>4521700</v>
      </c>
      <c r="U81" s="26"/>
      <c r="V81" s="24"/>
      <c r="W81" s="21"/>
      <c r="X81" s="21"/>
    </row>
    <row r="82" spans="1:24" s="25" customFormat="1" ht="36">
      <c r="A82" s="160" t="s">
        <v>1073</v>
      </c>
      <c r="B82" s="160" t="s">
        <v>743</v>
      </c>
      <c r="C82" s="160"/>
      <c r="D82" s="197" t="s">
        <v>700</v>
      </c>
      <c r="E82" s="153">
        <f t="shared" si="2"/>
        <v>0</v>
      </c>
      <c r="F82" s="153"/>
      <c r="G82" s="153"/>
      <c r="H82" s="256"/>
      <c r="I82" s="815"/>
      <c r="J82" s="141"/>
      <c r="K82" s="496"/>
      <c r="L82" s="496"/>
      <c r="M82" s="496"/>
      <c r="N82" s="665"/>
      <c r="O82" s="143"/>
      <c r="P82" s="144"/>
      <c r="Q82" s="284"/>
      <c r="R82" s="73"/>
      <c r="S82" s="370"/>
      <c r="T82" s="161">
        <v>4132500</v>
      </c>
      <c r="U82" s="21"/>
      <c r="V82" s="21"/>
      <c r="W82" s="24"/>
      <c r="X82" s="24"/>
    </row>
    <row r="83" spans="1:24" s="22" customFormat="1" ht="18">
      <c r="A83" s="160" t="s">
        <v>1072</v>
      </c>
      <c r="B83" s="160" t="s">
        <v>745</v>
      </c>
      <c r="C83" s="166"/>
      <c r="D83" s="498" t="s">
        <v>701</v>
      </c>
      <c r="E83" s="153">
        <f t="shared" si="2"/>
        <v>0</v>
      </c>
      <c r="F83" s="153"/>
      <c r="G83" s="153"/>
      <c r="H83" s="256"/>
      <c r="I83" s="815"/>
      <c r="J83" s="141"/>
      <c r="K83" s="496"/>
      <c r="L83" s="496"/>
      <c r="M83" s="496"/>
      <c r="N83" s="666"/>
      <c r="O83" s="654"/>
      <c r="P83" s="653"/>
      <c r="Q83" s="136"/>
      <c r="R83" s="73"/>
      <c r="S83" s="370"/>
      <c r="T83" s="161">
        <v>7707300</v>
      </c>
      <c r="U83" s="31"/>
      <c r="V83" s="31"/>
      <c r="W83" s="21"/>
      <c r="X83" s="21"/>
    </row>
    <row r="84" spans="1:24" s="450" customFormat="1" ht="36">
      <c r="A84" s="446" t="s">
        <v>702</v>
      </c>
      <c r="B84" s="446" t="s">
        <v>745</v>
      </c>
      <c r="C84" s="371"/>
      <c r="D84" s="504" t="s">
        <v>197</v>
      </c>
      <c r="E84" s="523">
        <f t="shared" si="2"/>
        <v>0</v>
      </c>
      <c r="F84" s="523"/>
      <c r="G84" s="523"/>
      <c r="H84" s="524"/>
      <c r="I84" s="817"/>
      <c r="J84" s="149"/>
      <c r="K84" s="525"/>
      <c r="L84" s="525"/>
      <c r="M84" s="525"/>
      <c r="N84" s="667"/>
      <c r="O84" s="503"/>
      <c r="P84" s="502"/>
      <c r="Q84" s="303"/>
      <c r="R84" s="73"/>
      <c r="S84" s="440"/>
      <c r="T84" s="372"/>
      <c r="U84" s="31"/>
      <c r="V84" s="31"/>
      <c r="W84" s="126"/>
      <c r="X84" s="126"/>
    </row>
    <row r="85" spans="1:24" s="22" customFormat="1" ht="90">
      <c r="A85" s="368" t="s">
        <v>703</v>
      </c>
      <c r="B85" s="446" t="s">
        <v>745</v>
      </c>
      <c r="C85" s="371"/>
      <c r="D85" s="504" t="s">
        <v>250</v>
      </c>
      <c r="E85" s="505">
        <f t="shared" si="2"/>
        <v>0</v>
      </c>
      <c r="F85" s="505"/>
      <c r="G85" s="505"/>
      <c r="H85" s="506"/>
      <c r="I85" s="818"/>
      <c r="J85" s="503"/>
      <c r="K85" s="507"/>
      <c r="L85" s="507"/>
      <c r="M85" s="507"/>
      <c r="N85" s="667"/>
      <c r="O85" s="503"/>
      <c r="P85" s="502"/>
      <c r="Q85" s="295"/>
      <c r="R85" s="73"/>
      <c r="S85" s="370"/>
      <c r="T85" s="161">
        <v>3886300</v>
      </c>
      <c r="U85" s="31"/>
      <c r="V85" s="24"/>
      <c r="W85" s="21"/>
      <c r="X85" s="21"/>
    </row>
    <row r="86" spans="1:24" s="22" customFormat="1" ht="108">
      <c r="A86" s="368" t="s">
        <v>704</v>
      </c>
      <c r="B86" s="446" t="s">
        <v>745</v>
      </c>
      <c r="C86" s="371"/>
      <c r="D86" s="504" t="s">
        <v>251</v>
      </c>
      <c r="E86" s="505">
        <f t="shared" si="2"/>
        <v>0</v>
      </c>
      <c r="F86" s="505"/>
      <c r="G86" s="505"/>
      <c r="H86" s="506"/>
      <c r="I86" s="818"/>
      <c r="J86" s="503"/>
      <c r="K86" s="507"/>
      <c r="L86" s="507"/>
      <c r="M86" s="507"/>
      <c r="N86" s="667"/>
      <c r="O86" s="503"/>
      <c r="P86" s="502"/>
      <c r="Q86" s="295"/>
      <c r="R86" s="73"/>
      <c r="S86" s="370"/>
      <c r="T86" s="161"/>
      <c r="U86" s="31"/>
      <c r="V86" s="24"/>
      <c r="W86" s="21"/>
      <c r="X86" s="21"/>
    </row>
    <row r="87" spans="1:24" s="32" customFormat="1" ht="90">
      <c r="A87" s="368" t="s">
        <v>975</v>
      </c>
      <c r="B87" s="446" t="s">
        <v>745</v>
      </c>
      <c r="C87" s="371"/>
      <c r="D87" s="504" t="s">
        <v>705</v>
      </c>
      <c r="E87" s="505">
        <f t="shared" si="2"/>
        <v>0</v>
      </c>
      <c r="F87" s="505"/>
      <c r="G87" s="505"/>
      <c r="H87" s="506"/>
      <c r="I87" s="818"/>
      <c r="J87" s="503"/>
      <c r="K87" s="507"/>
      <c r="L87" s="507"/>
      <c r="M87" s="507"/>
      <c r="N87" s="667"/>
      <c r="O87" s="503"/>
      <c r="P87" s="502"/>
      <c r="Q87" s="295"/>
      <c r="R87" s="73"/>
      <c r="S87" s="370"/>
      <c r="T87" s="161">
        <v>924800</v>
      </c>
      <c r="U87" s="24"/>
      <c r="V87" s="24"/>
      <c r="W87" s="30"/>
      <c r="X87" s="30"/>
    </row>
    <row r="88" spans="1:24" s="32" customFormat="1" ht="36">
      <c r="A88" s="160" t="s">
        <v>706</v>
      </c>
      <c r="B88" s="160" t="s">
        <v>747</v>
      </c>
      <c r="C88" s="160"/>
      <c r="D88" s="197" t="s">
        <v>1074</v>
      </c>
      <c r="E88" s="153">
        <f t="shared" si="2"/>
        <v>0</v>
      </c>
      <c r="F88" s="153"/>
      <c r="G88" s="153"/>
      <c r="H88" s="256"/>
      <c r="I88" s="815"/>
      <c r="J88" s="141"/>
      <c r="K88" s="496"/>
      <c r="L88" s="496"/>
      <c r="M88" s="496"/>
      <c r="N88" s="665"/>
      <c r="O88" s="141"/>
      <c r="P88" s="461"/>
      <c r="Q88" s="136"/>
      <c r="R88" s="73"/>
      <c r="S88" s="508"/>
      <c r="T88" s="509">
        <v>21018500</v>
      </c>
      <c r="U88" s="24"/>
      <c r="V88" s="21"/>
      <c r="W88" s="30"/>
      <c r="X88" s="30"/>
    </row>
    <row r="89" spans="1:24" s="22" customFormat="1" ht="39" customHeight="1">
      <c r="A89" s="160" t="s">
        <v>1075</v>
      </c>
      <c r="B89" s="160" t="s">
        <v>328</v>
      </c>
      <c r="C89" s="160"/>
      <c r="D89" s="197" t="s">
        <v>707</v>
      </c>
      <c r="E89" s="153">
        <f t="shared" si="2"/>
        <v>0</v>
      </c>
      <c r="F89" s="153"/>
      <c r="G89" s="153"/>
      <c r="H89" s="256"/>
      <c r="I89" s="815"/>
      <c r="J89" s="141"/>
      <c r="K89" s="496"/>
      <c r="L89" s="496"/>
      <c r="M89" s="496"/>
      <c r="N89" s="665"/>
      <c r="O89" s="141"/>
      <c r="P89" s="461"/>
      <c r="Q89" s="136"/>
      <c r="R89" s="73"/>
      <c r="S89" s="370"/>
      <c r="T89" s="161">
        <v>488800</v>
      </c>
      <c r="U89" s="21"/>
      <c r="V89" s="21"/>
      <c r="W89" s="21"/>
      <c r="X89" s="21"/>
    </row>
    <row r="90" spans="1:24" s="27" customFormat="1" ht="54">
      <c r="A90" s="160" t="s">
        <v>1076</v>
      </c>
      <c r="B90" s="160" t="s">
        <v>749</v>
      </c>
      <c r="C90" s="160"/>
      <c r="D90" s="197" t="s">
        <v>708</v>
      </c>
      <c r="E90" s="153">
        <f t="shared" si="2"/>
        <v>0</v>
      </c>
      <c r="F90" s="153"/>
      <c r="G90" s="153"/>
      <c r="H90" s="256"/>
      <c r="I90" s="815"/>
      <c r="J90" s="141"/>
      <c r="K90" s="496"/>
      <c r="L90" s="496"/>
      <c r="M90" s="496"/>
      <c r="N90" s="665"/>
      <c r="O90" s="141"/>
      <c r="P90" s="461"/>
      <c r="Q90" s="136"/>
      <c r="R90" s="73"/>
      <c r="S90" s="370"/>
      <c r="T90" s="161">
        <v>840000</v>
      </c>
      <c r="U90" s="21"/>
      <c r="V90" s="28"/>
      <c r="W90" s="26"/>
      <c r="X90" s="26"/>
    </row>
    <row r="91" spans="1:24" s="27" customFormat="1" ht="18">
      <c r="A91" s="160" t="s">
        <v>1077</v>
      </c>
      <c r="B91" s="160" t="s">
        <v>751</v>
      </c>
      <c r="C91" s="160"/>
      <c r="D91" s="197" t="s">
        <v>709</v>
      </c>
      <c r="E91" s="153">
        <f t="shared" si="2"/>
        <v>0</v>
      </c>
      <c r="F91" s="153"/>
      <c r="G91" s="153"/>
      <c r="H91" s="256"/>
      <c r="I91" s="815"/>
      <c r="J91" s="141"/>
      <c r="K91" s="496"/>
      <c r="L91" s="496"/>
      <c r="M91" s="496"/>
      <c r="N91" s="665"/>
      <c r="O91" s="669"/>
      <c r="P91" s="461"/>
      <c r="Q91" s="136"/>
      <c r="R91" s="73"/>
      <c r="S91" s="370"/>
      <c r="T91" s="161"/>
      <c r="U91" s="21"/>
      <c r="V91" s="28"/>
      <c r="W91" s="26"/>
      <c r="X91" s="26"/>
    </row>
    <row r="92" spans="1:24" s="27" customFormat="1" ht="18">
      <c r="A92" s="166" t="s">
        <v>613</v>
      </c>
      <c r="B92" s="166" t="s">
        <v>945</v>
      </c>
      <c r="C92" s="166"/>
      <c r="D92" s="498" t="s">
        <v>1019</v>
      </c>
      <c r="E92" s="650">
        <f t="shared" si="2"/>
        <v>0</v>
      </c>
      <c r="F92" s="650"/>
      <c r="G92" s="499"/>
      <c r="H92" s="500"/>
      <c r="I92" s="816"/>
      <c r="J92" s="141"/>
      <c r="K92" s="501"/>
      <c r="L92" s="501"/>
      <c r="M92" s="501"/>
      <c r="N92" s="651"/>
      <c r="O92" s="670"/>
      <c r="P92" s="144"/>
      <c r="Q92" s="284"/>
      <c r="R92" s="73"/>
      <c r="S92" s="370"/>
      <c r="T92" s="161"/>
      <c r="U92" s="21"/>
      <c r="V92" s="28"/>
      <c r="W92" s="26"/>
      <c r="X92" s="26"/>
    </row>
    <row r="93" spans="1:24" s="33" customFormat="1" ht="81">
      <c r="A93" s="226" t="s">
        <v>523</v>
      </c>
      <c r="B93" s="226" t="s">
        <v>350</v>
      </c>
      <c r="C93" s="226"/>
      <c r="D93" s="227" t="s">
        <v>901</v>
      </c>
      <c r="E93" s="253">
        <f t="shared" si="2"/>
        <v>0</v>
      </c>
      <c r="F93" s="253"/>
      <c r="G93" s="296"/>
      <c r="H93" s="251"/>
      <c r="I93" s="819"/>
      <c r="J93" s="289"/>
      <c r="K93" s="296"/>
      <c r="L93" s="296"/>
      <c r="M93" s="296"/>
      <c r="N93" s="251"/>
      <c r="O93" s="396"/>
      <c r="P93" s="252"/>
      <c r="Q93" s="413"/>
      <c r="R93" s="73"/>
      <c r="S93" s="370"/>
      <c r="T93" s="161">
        <f>+O95+E95</f>
        <v>0</v>
      </c>
      <c r="U93" s="511">
        <v>-1049900</v>
      </c>
      <c r="V93" s="26"/>
      <c r="W93" s="31"/>
      <c r="X93" s="31"/>
    </row>
    <row r="94" spans="1:24" s="33" customFormat="1" ht="81">
      <c r="A94" s="226" t="s">
        <v>95</v>
      </c>
      <c r="B94" s="226" t="s">
        <v>350</v>
      </c>
      <c r="C94" s="226"/>
      <c r="D94" s="227" t="s">
        <v>901</v>
      </c>
      <c r="E94" s="253">
        <f t="shared" si="2"/>
        <v>0</v>
      </c>
      <c r="F94" s="253"/>
      <c r="G94" s="296"/>
      <c r="H94" s="251"/>
      <c r="I94" s="819"/>
      <c r="J94" s="289"/>
      <c r="K94" s="296"/>
      <c r="L94" s="296"/>
      <c r="M94" s="296"/>
      <c r="N94" s="251"/>
      <c r="O94" s="396"/>
      <c r="P94" s="252"/>
      <c r="Q94" s="413"/>
      <c r="R94" s="73"/>
      <c r="S94" s="370"/>
      <c r="T94" s="161">
        <f>+O96+E96</f>
        <v>0</v>
      </c>
      <c r="U94" s="28"/>
      <c r="V94" s="26"/>
      <c r="W94" s="31"/>
      <c r="X94" s="31"/>
    </row>
    <row r="95" spans="1:24" s="33" customFormat="1" ht="31.5" customHeight="1">
      <c r="A95" s="160" t="s">
        <v>979</v>
      </c>
      <c r="B95" s="160" t="s">
        <v>219</v>
      </c>
      <c r="C95" s="160"/>
      <c r="D95" s="163" t="s">
        <v>757</v>
      </c>
      <c r="E95" s="195">
        <f t="shared" si="2"/>
        <v>0</v>
      </c>
      <c r="F95" s="195"/>
      <c r="G95" s="280"/>
      <c r="H95" s="193"/>
      <c r="I95" s="812"/>
      <c r="J95" s="152"/>
      <c r="K95" s="97"/>
      <c r="L95" s="97"/>
      <c r="M95" s="97"/>
      <c r="N95" s="133"/>
      <c r="O95" s="394"/>
      <c r="P95" s="238"/>
      <c r="Q95" s="409"/>
      <c r="R95" s="73"/>
      <c r="S95" s="370"/>
      <c r="T95" s="161">
        <f>+O96+E96</f>
        <v>0</v>
      </c>
      <c r="U95" s="26"/>
      <c r="V95" s="21"/>
      <c r="W95" s="31"/>
      <c r="X95" s="31"/>
    </row>
    <row r="96" spans="1:24" s="33" customFormat="1" ht="72">
      <c r="A96" s="170" t="s">
        <v>980</v>
      </c>
      <c r="B96" s="170"/>
      <c r="C96" s="170"/>
      <c r="D96" s="103" t="s">
        <v>981</v>
      </c>
      <c r="E96" s="195">
        <f t="shared" si="2"/>
        <v>0</v>
      </c>
      <c r="F96" s="195"/>
      <c r="G96" s="280"/>
      <c r="H96" s="193"/>
      <c r="I96" s="812"/>
      <c r="J96" s="152"/>
      <c r="K96" s="97"/>
      <c r="L96" s="97"/>
      <c r="M96" s="97"/>
      <c r="N96" s="133"/>
      <c r="O96" s="394"/>
      <c r="P96" s="238"/>
      <c r="Q96" s="409"/>
      <c r="R96" s="73"/>
      <c r="S96" s="370"/>
      <c r="T96" s="161">
        <f>+O97+E97</f>
        <v>0</v>
      </c>
      <c r="U96" s="26"/>
      <c r="V96" s="21"/>
      <c r="W96" s="31"/>
      <c r="X96" s="31"/>
    </row>
    <row r="97" spans="1:24" s="125" customFormat="1" ht="72">
      <c r="A97" s="368" t="s">
        <v>982</v>
      </c>
      <c r="B97" s="368" t="s">
        <v>221</v>
      </c>
      <c r="C97" s="368"/>
      <c r="D97" s="495" t="s">
        <v>983</v>
      </c>
      <c r="E97" s="447">
        <f t="shared" si="2"/>
        <v>0</v>
      </c>
      <c r="F97" s="447"/>
      <c r="G97" s="448"/>
      <c r="H97" s="449"/>
      <c r="I97" s="813"/>
      <c r="J97" s="381"/>
      <c r="K97" s="299"/>
      <c r="L97" s="299"/>
      <c r="M97" s="299"/>
      <c r="N97" s="300"/>
      <c r="O97" s="400"/>
      <c r="P97" s="302"/>
      <c r="Q97" s="417"/>
      <c r="R97" s="689"/>
      <c r="S97" s="440"/>
      <c r="T97" s="372">
        <f>+O98+E98</f>
        <v>0</v>
      </c>
      <c r="U97" s="126"/>
      <c r="V97" s="126"/>
      <c r="W97" s="127"/>
      <c r="X97" s="127"/>
    </row>
    <row r="98" spans="1:24" s="125" customFormat="1" ht="144">
      <c r="A98" s="368" t="s">
        <v>984</v>
      </c>
      <c r="B98" s="368" t="s">
        <v>222</v>
      </c>
      <c r="C98" s="368"/>
      <c r="D98" s="495" t="s">
        <v>736</v>
      </c>
      <c r="E98" s="447">
        <f t="shared" si="2"/>
        <v>0</v>
      </c>
      <c r="F98" s="447"/>
      <c r="G98" s="448"/>
      <c r="H98" s="449"/>
      <c r="I98" s="813"/>
      <c r="J98" s="381"/>
      <c r="K98" s="299"/>
      <c r="L98" s="299"/>
      <c r="M98" s="299"/>
      <c r="N98" s="300"/>
      <c r="O98" s="400"/>
      <c r="P98" s="302"/>
      <c r="Q98" s="417"/>
      <c r="R98" s="689"/>
      <c r="S98" s="440"/>
      <c r="T98" s="372">
        <f>+O99+E99</f>
        <v>0</v>
      </c>
      <c r="U98" s="126"/>
      <c r="V98" s="126"/>
      <c r="W98" s="127"/>
      <c r="X98" s="127"/>
    </row>
    <row r="99" spans="1:24" s="450" customFormat="1" ht="36">
      <c r="A99" s="446" t="s">
        <v>985</v>
      </c>
      <c r="B99" s="446" t="s">
        <v>188</v>
      </c>
      <c r="C99" s="446"/>
      <c r="D99" s="367" t="s">
        <v>1118</v>
      </c>
      <c r="E99" s="447">
        <f t="shared" si="2"/>
        <v>0</v>
      </c>
      <c r="F99" s="447"/>
      <c r="G99" s="448"/>
      <c r="H99" s="449"/>
      <c r="I99" s="813"/>
      <c r="J99" s="381"/>
      <c r="K99" s="299"/>
      <c r="L99" s="299"/>
      <c r="M99" s="299"/>
      <c r="N99" s="300"/>
      <c r="O99" s="400"/>
      <c r="P99" s="302"/>
      <c r="Q99" s="417"/>
      <c r="R99" s="73"/>
      <c r="S99" s="440"/>
      <c r="T99" s="372">
        <f>+O105+E105</f>
        <v>0</v>
      </c>
      <c r="U99" s="126"/>
      <c r="V99" s="127"/>
      <c r="W99" s="126"/>
      <c r="X99" s="126"/>
    </row>
    <row r="100" spans="1:24" s="29" customFormat="1" ht="36">
      <c r="A100" s="170" t="s">
        <v>22</v>
      </c>
      <c r="B100" s="170"/>
      <c r="C100" s="170"/>
      <c r="D100" s="103" t="s">
        <v>630</v>
      </c>
      <c r="E100" s="280">
        <f t="shared" si="2"/>
        <v>0</v>
      </c>
      <c r="F100" s="280"/>
      <c r="G100" s="280"/>
      <c r="H100" s="193"/>
      <c r="I100" s="812"/>
      <c r="J100" s="152"/>
      <c r="K100" s="97"/>
      <c r="L100" s="97"/>
      <c r="M100" s="97"/>
      <c r="N100" s="133"/>
      <c r="O100" s="147"/>
      <c r="P100" s="148"/>
      <c r="Q100" s="409"/>
      <c r="R100" s="73"/>
      <c r="S100" s="370"/>
      <c r="T100" s="161">
        <f>+O100+E100</f>
        <v>0</v>
      </c>
      <c r="U100" s="28"/>
      <c r="V100" s="28"/>
      <c r="W100" s="28"/>
      <c r="X100" s="28"/>
    </row>
    <row r="101" spans="1:24" s="129" customFormat="1" ht="54">
      <c r="A101" s="446" t="s">
        <v>23</v>
      </c>
      <c r="B101" s="446" t="s">
        <v>1017</v>
      </c>
      <c r="C101" s="446"/>
      <c r="D101" s="367" t="s">
        <v>972</v>
      </c>
      <c r="E101" s="448">
        <f t="shared" si="2"/>
        <v>0</v>
      </c>
      <c r="F101" s="448"/>
      <c r="G101" s="448"/>
      <c r="H101" s="449"/>
      <c r="I101" s="820"/>
      <c r="J101" s="301"/>
      <c r="K101" s="299"/>
      <c r="L101" s="299"/>
      <c r="M101" s="299"/>
      <c r="N101" s="300"/>
      <c r="O101" s="690"/>
      <c r="P101" s="691"/>
      <c r="Q101" s="417"/>
      <c r="R101" s="689"/>
      <c r="S101" s="440"/>
      <c r="T101" s="372">
        <f>+O101+E101</f>
        <v>0</v>
      </c>
      <c r="U101" s="117"/>
      <c r="V101" s="117"/>
      <c r="W101" s="117"/>
      <c r="X101" s="117"/>
    </row>
    <row r="102" spans="1:24" s="129" customFormat="1" ht="36">
      <c r="A102" s="160" t="s">
        <v>24</v>
      </c>
      <c r="B102" s="160"/>
      <c r="C102" s="160"/>
      <c r="D102" s="163" t="s">
        <v>632</v>
      </c>
      <c r="E102" s="280">
        <f t="shared" si="2"/>
        <v>0</v>
      </c>
      <c r="F102" s="280"/>
      <c r="G102" s="280"/>
      <c r="H102" s="193"/>
      <c r="I102" s="812"/>
      <c r="J102" s="152"/>
      <c r="K102" s="97"/>
      <c r="L102" s="97"/>
      <c r="M102" s="97"/>
      <c r="N102" s="133"/>
      <c r="O102" s="147"/>
      <c r="P102" s="148"/>
      <c r="Q102" s="409"/>
      <c r="R102" s="73"/>
      <c r="S102" s="370"/>
      <c r="T102" s="161">
        <f>+O102+E102</f>
        <v>0</v>
      </c>
      <c r="U102" s="117"/>
      <c r="V102" s="117"/>
      <c r="W102" s="117"/>
      <c r="X102" s="117"/>
    </row>
    <row r="103" spans="1:24" s="129" customFormat="1" ht="36">
      <c r="A103" s="446" t="s">
        <v>25</v>
      </c>
      <c r="B103" s="446" t="s">
        <v>1094</v>
      </c>
      <c r="C103" s="446"/>
      <c r="D103" s="367" t="s">
        <v>138</v>
      </c>
      <c r="E103" s="692">
        <f t="shared" si="2"/>
        <v>0</v>
      </c>
      <c r="F103" s="692"/>
      <c r="G103" s="692"/>
      <c r="H103" s="693"/>
      <c r="I103" s="820"/>
      <c r="J103" s="381"/>
      <c r="K103" s="304"/>
      <c r="L103" s="304"/>
      <c r="M103" s="304"/>
      <c r="N103" s="694"/>
      <c r="O103" s="306"/>
      <c r="P103" s="307"/>
      <c r="Q103" s="522"/>
      <c r="R103" s="689"/>
      <c r="S103" s="440"/>
      <c r="T103" s="372">
        <f>+O103+E103</f>
        <v>0</v>
      </c>
      <c r="U103" s="117"/>
      <c r="V103" s="117"/>
      <c r="W103" s="117"/>
      <c r="X103" s="117"/>
    </row>
    <row r="104" spans="1:24" s="129" customFormat="1" ht="36">
      <c r="A104" s="446" t="s">
        <v>26</v>
      </c>
      <c r="B104" s="446" t="s">
        <v>1095</v>
      </c>
      <c r="C104" s="446"/>
      <c r="D104" s="367" t="s">
        <v>153</v>
      </c>
      <c r="E104" s="692">
        <f t="shared" si="2"/>
        <v>0</v>
      </c>
      <c r="F104" s="692"/>
      <c r="G104" s="692"/>
      <c r="H104" s="693"/>
      <c r="I104" s="820"/>
      <c r="J104" s="381"/>
      <c r="K104" s="304"/>
      <c r="L104" s="304"/>
      <c r="M104" s="304"/>
      <c r="N104" s="694"/>
      <c r="O104" s="306"/>
      <c r="P104" s="307"/>
      <c r="Q104" s="522"/>
      <c r="R104" s="689"/>
      <c r="S104" s="440"/>
      <c r="T104" s="372">
        <f>+O104+E104</f>
        <v>0</v>
      </c>
      <c r="U104" s="117"/>
      <c r="V104" s="117"/>
      <c r="W104" s="117"/>
      <c r="X104" s="117"/>
    </row>
    <row r="105" spans="1:24" s="86" customFormat="1" ht="108">
      <c r="A105" s="160" t="s">
        <v>1119</v>
      </c>
      <c r="B105" s="160"/>
      <c r="C105" s="160"/>
      <c r="D105" s="163" t="s">
        <v>1120</v>
      </c>
      <c r="E105" s="195">
        <f t="shared" si="2"/>
        <v>0</v>
      </c>
      <c r="F105" s="195"/>
      <c r="G105" s="280"/>
      <c r="H105" s="193"/>
      <c r="I105" s="812"/>
      <c r="J105" s="152"/>
      <c r="K105" s="97"/>
      <c r="L105" s="97"/>
      <c r="M105" s="97"/>
      <c r="N105" s="133"/>
      <c r="O105" s="394"/>
      <c r="P105" s="238"/>
      <c r="Q105" s="409"/>
      <c r="R105" s="73"/>
      <c r="S105" s="370"/>
      <c r="T105" s="161" t="e">
        <f>+#REF!+#REF!</f>
        <v>#REF!</v>
      </c>
      <c r="U105" s="90"/>
      <c r="V105" s="90"/>
      <c r="W105" s="85"/>
      <c r="X105" s="85"/>
    </row>
    <row r="106" spans="1:24" s="452" customFormat="1" ht="90">
      <c r="A106" s="446" t="s">
        <v>1121</v>
      </c>
      <c r="B106" s="446" t="s">
        <v>54</v>
      </c>
      <c r="C106" s="446"/>
      <c r="D106" s="367" t="s">
        <v>760</v>
      </c>
      <c r="E106" s="447">
        <f t="shared" si="2"/>
        <v>0</v>
      </c>
      <c r="F106" s="447"/>
      <c r="G106" s="448"/>
      <c r="H106" s="449"/>
      <c r="I106" s="813"/>
      <c r="J106" s="381"/>
      <c r="K106" s="299"/>
      <c r="L106" s="299"/>
      <c r="M106" s="299"/>
      <c r="N106" s="300"/>
      <c r="O106" s="400"/>
      <c r="P106" s="302"/>
      <c r="Q106" s="417"/>
      <c r="R106" s="73"/>
      <c r="S106" s="440"/>
      <c r="T106" s="372">
        <f>+O106+E106-E102-E103-700000+4300</f>
        <v>-695700</v>
      </c>
      <c r="U106" s="451"/>
      <c r="V106" s="451"/>
      <c r="W106" s="451"/>
      <c r="X106" s="451"/>
    </row>
    <row r="107" spans="1:24" s="129" customFormat="1" ht="36">
      <c r="A107" s="446" t="s">
        <v>1122</v>
      </c>
      <c r="B107" s="446" t="s">
        <v>55</v>
      </c>
      <c r="C107" s="446"/>
      <c r="D107" s="367" t="s">
        <v>761</v>
      </c>
      <c r="E107" s="447">
        <f t="shared" si="2"/>
        <v>0</v>
      </c>
      <c r="F107" s="447"/>
      <c r="G107" s="448"/>
      <c r="H107" s="449"/>
      <c r="I107" s="813"/>
      <c r="J107" s="381"/>
      <c r="K107" s="299"/>
      <c r="L107" s="299"/>
      <c r="M107" s="299"/>
      <c r="N107" s="300"/>
      <c r="O107" s="400"/>
      <c r="P107" s="302"/>
      <c r="Q107" s="417"/>
      <c r="R107" s="73"/>
      <c r="S107" s="440"/>
      <c r="T107" s="372">
        <f>+O107+E107</f>
        <v>0</v>
      </c>
      <c r="U107" s="117"/>
      <c r="V107" s="117"/>
      <c r="W107" s="117"/>
      <c r="X107" s="117"/>
    </row>
    <row r="108" spans="1:24" s="29" customFormat="1" ht="36">
      <c r="A108" s="166" t="s">
        <v>1123</v>
      </c>
      <c r="B108" s="166"/>
      <c r="C108" s="166"/>
      <c r="D108" s="169" t="s">
        <v>1124</v>
      </c>
      <c r="E108" s="195">
        <f t="shared" si="2"/>
        <v>0</v>
      </c>
      <c r="F108" s="195"/>
      <c r="G108" s="280"/>
      <c r="H108" s="193"/>
      <c r="I108" s="812"/>
      <c r="J108" s="152"/>
      <c r="K108" s="97"/>
      <c r="L108" s="97"/>
      <c r="M108" s="97"/>
      <c r="N108" s="133"/>
      <c r="O108" s="394"/>
      <c r="P108" s="238"/>
      <c r="Q108" s="409"/>
      <c r="R108" s="73"/>
      <c r="S108" s="370"/>
      <c r="T108" s="161">
        <f>+O108+E108</f>
        <v>0</v>
      </c>
      <c r="U108" s="28"/>
      <c r="V108" s="28"/>
      <c r="W108" s="28"/>
      <c r="X108" s="28"/>
    </row>
    <row r="109" spans="1:24" s="129" customFormat="1" ht="72">
      <c r="A109" s="371" t="s">
        <v>1125</v>
      </c>
      <c r="B109" s="371" t="s">
        <v>1018</v>
      </c>
      <c r="C109" s="371"/>
      <c r="D109" s="347" t="s">
        <v>758</v>
      </c>
      <c r="E109" s="447">
        <f t="shared" si="2"/>
        <v>0</v>
      </c>
      <c r="F109" s="447"/>
      <c r="G109" s="448"/>
      <c r="H109" s="449"/>
      <c r="I109" s="813"/>
      <c r="J109" s="381"/>
      <c r="K109" s="299"/>
      <c r="L109" s="299"/>
      <c r="M109" s="299"/>
      <c r="N109" s="300"/>
      <c r="O109" s="400"/>
      <c r="P109" s="302"/>
      <c r="Q109" s="417"/>
      <c r="R109" s="73"/>
      <c r="S109" s="440"/>
      <c r="T109" s="372"/>
      <c r="U109" s="117"/>
      <c r="V109" s="117"/>
      <c r="W109" s="117"/>
      <c r="X109" s="117"/>
    </row>
    <row r="110" spans="1:24" s="29" customFormat="1" ht="54">
      <c r="A110" s="166" t="s">
        <v>1126</v>
      </c>
      <c r="B110" s="166" t="s">
        <v>220</v>
      </c>
      <c r="C110" s="166"/>
      <c r="D110" s="169" t="s">
        <v>759</v>
      </c>
      <c r="E110" s="195">
        <f t="shared" si="2"/>
        <v>0</v>
      </c>
      <c r="F110" s="195"/>
      <c r="G110" s="280"/>
      <c r="H110" s="193"/>
      <c r="I110" s="812"/>
      <c r="J110" s="152"/>
      <c r="K110" s="97"/>
      <c r="L110" s="97"/>
      <c r="M110" s="97"/>
      <c r="N110" s="133"/>
      <c r="O110" s="394"/>
      <c r="P110" s="238"/>
      <c r="Q110" s="409"/>
      <c r="R110" s="73"/>
      <c r="S110" s="370"/>
      <c r="T110" s="161"/>
      <c r="U110" s="28"/>
      <c r="V110" s="28"/>
      <c r="W110" s="28"/>
      <c r="X110" s="28"/>
    </row>
    <row r="111" spans="1:24" s="29" customFormat="1" ht="36">
      <c r="A111" s="166" t="s">
        <v>1127</v>
      </c>
      <c r="B111" s="166"/>
      <c r="C111" s="166"/>
      <c r="D111" s="169" t="s">
        <v>341</v>
      </c>
      <c r="E111" s="195">
        <f t="shared" si="2"/>
        <v>0</v>
      </c>
      <c r="F111" s="195"/>
      <c r="G111" s="280"/>
      <c r="H111" s="193"/>
      <c r="I111" s="812"/>
      <c r="J111" s="152"/>
      <c r="K111" s="97"/>
      <c r="L111" s="97"/>
      <c r="M111" s="97"/>
      <c r="N111" s="133"/>
      <c r="O111" s="394"/>
      <c r="P111" s="238"/>
      <c r="Q111" s="409"/>
      <c r="R111" s="73"/>
      <c r="S111" s="370"/>
      <c r="T111" s="161"/>
      <c r="U111" s="28"/>
      <c r="V111" s="28"/>
      <c r="W111" s="28"/>
      <c r="X111" s="28"/>
    </row>
    <row r="112" spans="1:24" s="129" customFormat="1" ht="36">
      <c r="A112" s="371" t="s">
        <v>1128</v>
      </c>
      <c r="B112" s="371" t="s">
        <v>218</v>
      </c>
      <c r="C112" s="371"/>
      <c r="D112" s="347" t="s">
        <v>341</v>
      </c>
      <c r="E112" s="447">
        <f t="shared" si="2"/>
        <v>0</v>
      </c>
      <c r="F112" s="447"/>
      <c r="G112" s="448"/>
      <c r="H112" s="449"/>
      <c r="I112" s="813"/>
      <c r="J112" s="381"/>
      <c r="K112" s="299"/>
      <c r="L112" s="299"/>
      <c r="M112" s="299"/>
      <c r="N112" s="300"/>
      <c r="O112" s="400"/>
      <c r="P112" s="302"/>
      <c r="Q112" s="417"/>
      <c r="R112" s="73"/>
      <c r="S112" s="440"/>
      <c r="T112" s="372"/>
      <c r="U112" s="117"/>
      <c r="V112" s="117"/>
      <c r="W112" s="117"/>
      <c r="X112" s="117"/>
    </row>
    <row r="113" spans="1:24" s="29" customFormat="1" ht="30" customHeight="1">
      <c r="A113" s="160" t="s">
        <v>27</v>
      </c>
      <c r="B113" s="160" t="s">
        <v>1100</v>
      </c>
      <c r="C113" s="160"/>
      <c r="D113" s="163" t="s">
        <v>1207</v>
      </c>
      <c r="E113" s="688">
        <f t="shared" si="2"/>
        <v>0</v>
      </c>
      <c r="F113" s="688"/>
      <c r="G113" s="285"/>
      <c r="H113" s="286"/>
      <c r="I113" s="821"/>
      <c r="J113" s="152"/>
      <c r="K113" s="287"/>
      <c r="L113" s="287"/>
      <c r="M113" s="287"/>
      <c r="N113" s="182"/>
      <c r="O113" s="147"/>
      <c r="P113" s="148"/>
      <c r="Q113" s="410"/>
      <c r="R113" s="73"/>
      <c r="S113" s="370"/>
      <c r="T113" s="161"/>
      <c r="U113" s="28"/>
      <c r="V113" s="28"/>
      <c r="W113" s="28"/>
      <c r="X113" s="28"/>
    </row>
    <row r="114" spans="1:24" s="29" customFormat="1" ht="18">
      <c r="A114" s="166" t="s">
        <v>1129</v>
      </c>
      <c r="B114" s="166" t="s">
        <v>944</v>
      </c>
      <c r="C114" s="166"/>
      <c r="D114" s="169" t="s">
        <v>228</v>
      </c>
      <c r="E114" s="195">
        <f t="shared" si="2"/>
        <v>0</v>
      </c>
      <c r="F114" s="195"/>
      <c r="G114" s="280"/>
      <c r="H114" s="193"/>
      <c r="I114" s="812"/>
      <c r="J114" s="152"/>
      <c r="K114" s="97"/>
      <c r="L114" s="97"/>
      <c r="M114" s="97"/>
      <c r="N114" s="133"/>
      <c r="O114" s="394"/>
      <c r="P114" s="238"/>
      <c r="Q114" s="409"/>
      <c r="R114" s="73"/>
      <c r="S114" s="370"/>
      <c r="T114" s="161"/>
      <c r="U114" s="28"/>
      <c r="V114" s="28"/>
      <c r="W114" s="28"/>
      <c r="X114" s="28"/>
    </row>
    <row r="115" spans="1:24" s="129" customFormat="1" ht="90">
      <c r="A115" s="371" t="s">
        <v>1130</v>
      </c>
      <c r="B115" s="371" t="s">
        <v>944</v>
      </c>
      <c r="C115" s="371"/>
      <c r="D115" s="347" t="s">
        <v>762</v>
      </c>
      <c r="E115" s="447">
        <f t="shared" si="2"/>
        <v>0</v>
      </c>
      <c r="F115" s="447"/>
      <c r="G115" s="448"/>
      <c r="H115" s="449"/>
      <c r="I115" s="813"/>
      <c r="J115" s="381"/>
      <c r="K115" s="299"/>
      <c r="L115" s="299"/>
      <c r="M115" s="299"/>
      <c r="N115" s="300"/>
      <c r="O115" s="400"/>
      <c r="P115" s="302"/>
      <c r="Q115" s="417"/>
      <c r="R115" s="73"/>
      <c r="S115" s="440"/>
      <c r="T115" s="372">
        <f>+O115+E115</f>
        <v>0</v>
      </c>
      <c r="U115" s="117"/>
      <c r="V115" s="117"/>
      <c r="W115" s="117"/>
      <c r="X115" s="117"/>
    </row>
    <row r="116" spans="1:24" s="541" customFormat="1" ht="18">
      <c r="A116" s="166" t="s">
        <v>614</v>
      </c>
      <c r="B116" s="166" t="s">
        <v>945</v>
      </c>
      <c r="C116" s="166"/>
      <c r="D116" s="169" t="s">
        <v>1019</v>
      </c>
      <c r="E116" s="195">
        <f t="shared" si="2"/>
        <v>0</v>
      </c>
      <c r="F116" s="195"/>
      <c r="G116" s="280"/>
      <c r="H116" s="193"/>
      <c r="I116" s="812"/>
      <c r="J116" s="152"/>
      <c r="K116" s="97"/>
      <c r="L116" s="97"/>
      <c r="M116" s="97"/>
      <c r="N116" s="133"/>
      <c r="O116" s="394"/>
      <c r="P116" s="238"/>
      <c r="Q116" s="409"/>
      <c r="R116" s="73"/>
      <c r="S116" s="370"/>
      <c r="T116" s="161"/>
      <c r="U116" s="655"/>
      <c r="V116" s="655"/>
      <c r="W116" s="655"/>
      <c r="X116" s="655"/>
    </row>
    <row r="117" spans="1:24" s="29" customFormat="1" ht="60.75">
      <c r="A117" s="220" t="s">
        <v>524</v>
      </c>
      <c r="B117" s="220" t="s">
        <v>352</v>
      </c>
      <c r="C117" s="220"/>
      <c r="D117" s="228" t="s">
        <v>127</v>
      </c>
      <c r="E117" s="279">
        <f t="shared" si="2"/>
        <v>0</v>
      </c>
      <c r="F117" s="279"/>
      <c r="G117" s="273"/>
      <c r="H117" s="274"/>
      <c r="I117" s="810"/>
      <c r="J117" s="275"/>
      <c r="K117" s="273"/>
      <c r="L117" s="273"/>
      <c r="M117" s="273"/>
      <c r="N117" s="274"/>
      <c r="O117" s="275"/>
      <c r="P117" s="276"/>
      <c r="Q117" s="406"/>
      <c r="R117" s="73"/>
      <c r="S117" s="370"/>
      <c r="T117" s="161">
        <f>+O117+E117</f>
        <v>0</v>
      </c>
      <c r="U117" s="511">
        <v>-260300</v>
      </c>
      <c r="V117" s="28"/>
      <c r="W117" s="28"/>
      <c r="X117" s="28"/>
    </row>
    <row r="118" spans="1:20" s="29" customFormat="1" ht="60.75">
      <c r="A118" s="220" t="s">
        <v>1078</v>
      </c>
      <c r="B118" s="220" t="s">
        <v>352</v>
      </c>
      <c r="C118" s="220"/>
      <c r="D118" s="228" t="s">
        <v>127</v>
      </c>
      <c r="E118" s="279">
        <f t="shared" si="2"/>
        <v>0</v>
      </c>
      <c r="F118" s="279"/>
      <c r="G118" s="273"/>
      <c r="H118" s="276"/>
      <c r="I118" s="810"/>
      <c r="J118" s="275"/>
      <c r="K118" s="273"/>
      <c r="L118" s="273"/>
      <c r="M118" s="273"/>
      <c r="N118" s="274"/>
      <c r="O118" s="275"/>
      <c r="P118" s="276"/>
      <c r="Q118" s="406"/>
      <c r="R118" s="73"/>
      <c r="S118" s="370"/>
      <c r="T118" s="28"/>
    </row>
    <row r="119" spans="1:24" s="29" customFormat="1" ht="36">
      <c r="A119" s="166" t="s">
        <v>642</v>
      </c>
      <c r="B119" s="166"/>
      <c r="C119" s="166"/>
      <c r="D119" s="169" t="s">
        <v>630</v>
      </c>
      <c r="E119" s="195">
        <f t="shared" si="2"/>
        <v>0</v>
      </c>
      <c r="F119" s="195"/>
      <c r="G119" s="280"/>
      <c r="H119" s="193"/>
      <c r="I119" s="812"/>
      <c r="J119" s="152"/>
      <c r="K119" s="97"/>
      <c r="L119" s="97"/>
      <c r="M119" s="97"/>
      <c r="N119" s="133"/>
      <c r="O119" s="394"/>
      <c r="P119" s="238"/>
      <c r="Q119" s="409"/>
      <c r="R119" s="73"/>
      <c r="S119" s="370"/>
      <c r="T119" s="161"/>
      <c r="U119" s="28"/>
      <c r="V119" s="28"/>
      <c r="W119" s="28"/>
      <c r="X119" s="28"/>
    </row>
    <row r="120" spans="1:24" s="129" customFormat="1" ht="54">
      <c r="A120" s="371" t="s">
        <v>710</v>
      </c>
      <c r="B120" s="371" t="s">
        <v>1017</v>
      </c>
      <c r="C120" s="371"/>
      <c r="D120" s="347" t="s">
        <v>972</v>
      </c>
      <c r="E120" s="447">
        <f t="shared" si="2"/>
        <v>0</v>
      </c>
      <c r="F120" s="447"/>
      <c r="G120" s="448"/>
      <c r="H120" s="449"/>
      <c r="I120" s="813"/>
      <c r="J120" s="381"/>
      <c r="K120" s="299"/>
      <c r="L120" s="299"/>
      <c r="M120" s="299"/>
      <c r="N120" s="300"/>
      <c r="O120" s="400"/>
      <c r="P120" s="302"/>
      <c r="Q120" s="417"/>
      <c r="R120" s="73"/>
      <c r="S120" s="440"/>
      <c r="T120" s="372">
        <f aca="true" t="shared" si="3" ref="T120:T136">+O120+E120</f>
        <v>0</v>
      </c>
      <c r="U120" s="117"/>
      <c r="V120" s="117"/>
      <c r="W120" s="117"/>
      <c r="X120" s="117"/>
    </row>
    <row r="121" spans="1:24" s="129" customFormat="1" ht="36">
      <c r="A121" s="371" t="s">
        <v>711</v>
      </c>
      <c r="B121" s="371" t="s">
        <v>740</v>
      </c>
      <c r="C121" s="371"/>
      <c r="D121" s="347" t="s">
        <v>1039</v>
      </c>
      <c r="E121" s="447">
        <f t="shared" si="2"/>
        <v>0</v>
      </c>
      <c r="F121" s="447"/>
      <c r="G121" s="448"/>
      <c r="H121" s="449"/>
      <c r="I121" s="813"/>
      <c r="J121" s="381"/>
      <c r="K121" s="299"/>
      <c r="L121" s="299"/>
      <c r="M121" s="299"/>
      <c r="N121" s="300"/>
      <c r="O121" s="400"/>
      <c r="P121" s="302"/>
      <c r="Q121" s="417"/>
      <c r="R121" s="73"/>
      <c r="S121" s="440"/>
      <c r="T121" s="372">
        <f t="shared" si="3"/>
        <v>0</v>
      </c>
      <c r="U121" s="117"/>
      <c r="V121" s="117"/>
      <c r="W121" s="117"/>
      <c r="X121" s="117"/>
    </row>
    <row r="122" spans="1:24" s="29" customFormat="1" ht="81">
      <c r="A122" s="220" t="s">
        <v>525</v>
      </c>
      <c r="B122" s="220" t="s">
        <v>359</v>
      </c>
      <c r="C122" s="220"/>
      <c r="D122" s="228" t="s">
        <v>1218</v>
      </c>
      <c r="E122" s="250">
        <f t="shared" si="2"/>
        <v>0</v>
      </c>
      <c r="F122" s="250"/>
      <c r="G122" s="288"/>
      <c r="H122" s="248"/>
      <c r="I122" s="453"/>
      <c r="J122" s="289"/>
      <c r="K122" s="288"/>
      <c r="L122" s="288"/>
      <c r="M122" s="288"/>
      <c r="N122" s="248"/>
      <c r="O122" s="289"/>
      <c r="P122" s="249"/>
      <c r="Q122" s="411"/>
      <c r="R122" s="73"/>
      <c r="S122" s="370"/>
      <c r="T122" s="161">
        <f t="shared" si="3"/>
        <v>0</v>
      </c>
      <c r="U122" s="22"/>
      <c r="W122" s="28"/>
      <c r="X122" s="28"/>
    </row>
    <row r="123" spans="1:24" s="29" customFormat="1" ht="81">
      <c r="A123" s="220" t="s">
        <v>1080</v>
      </c>
      <c r="B123" s="220" t="s">
        <v>359</v>
      </c>
      <c r="C123" s="220"/>
      <c r="D123" s="228" t="s">
        <v>1218</v>
      </c>
      <c r="E123" s="250">
        <f t="shared" si="2"/>
        <v>0</v>
      </c>
      <c r="F123" s="250"/>
      <c r="G123" s="288"/>
      <c r="H123" s="248"/>
      <c r="I123" s="453"/>
      <c r="J123" s="289"/>
      <c r="K123" s="288"/>
      <c r="L123" s="288"/>
      <c r="M123" s="288"/>
      <c r="N123" s="248"/>
      <c r="O123" s="289"/>
      <c r="P123" s="249"/>
      <c r="Q123" s="411"/>
      <c r="R123" s="73"/>
      <c r="S123" s="370"/>
      <c r="T123" s="161">
        <f t="shared" si="3"/>
        <v>0</v>
      </c>
      <c r="U123" s="22"/>
      <c r="W123" s="28"/>
      <c r="X123" s="28"/>
    </row>
    <row r="124" spans="1:24" s="29" customFormat="1" ht="18">
      <c r="A124" s="231" t="s">
        <v>1081</v>
      </c>
      <c r="B124" s="231" t="s">
        <v>552</v>
      </c>
      <c r="C124" s="231"/>
      <c r="D124" s="163" t="s">
        <v>553</v>
      </c>
      <c r="E124" s="189">
        <f t="shared" si="2"/>
        <v>0</v>
      </c>
      <c r="F124" s="189"/>
      <c r="G124" s="297"/>
      <c r="H124" s="196"/>
      <c r="I124" s="822"/>
      <c r="J124" s="152"/>
      <c r="K124" s="297"/>
      <c r="L124" s="297"/>
      <c r="M124" s="297"/>
      <c r="N124" s="196"/>
      <c r="O124" s="397"/>
      <c r="P124" s="247"/>
      <c r="Q124" s="415"/>
      <c r="R124" s="73"/>
      <c r="S124" s="370"/>
      <c r="T124" s="161">
        <f t="shared" si="3"/>
        <v>0</v>
      </c>
      <c r="U124" s="22"/>
      <c r="W124" s="28"/>
      <c r="X124" s="28"/>
    </row>
    <row r="125" spans="1:24" s="29" customFormat="1" ht="36">
      <c r="A125" s="231" t="s">
        <v>1082</v>
      </c>
      <c r="B125" s="231" t="s">
        <v>1143</v>
      </c>
      <c r="C125" s="231"/>
      <c r="D125" s="163" t="s">
        <v>643</v>
      </c>
      <c r="E125" s="189">
        <f t="shared" si="2"/>
        <v>0</v>
      </c>
      <c r="F125" s="189"/>
      <c r="G125" s="297"/>
      <c r="H125" s="196"/>
      <c r="I125" s="822"/>
      <c r="J125" s="152"/>
      <c r="K125" s="297"/>
      <c r="L125" s="297"/>
      <c r="M125" s="297"/>
      <c r="N125" s="196"/>
      <c r="O125" s="397"/>
      <c r="P125" s="247"/>
      <c r="Q125" s="415"/>
      <c r="R125" s="73"/>
      <c r="S125" s="370"/>
      <c r="T125" s="161">
        <f t="shared" si="3"/>
        <v>0</v>
      </c>
      <c r="U125" s="22"/>
      <c r="W125" s="28"/>
      <c r="X125" s="28"/>
    </row>
    <row r="126" spans="1:24" s="29" customFormat="1" ht="54">
      <c r="A126" s="231" t="s">
        <v>1083</v>
      </c>
      <c r="B126" s="231" t="s">
        <v>556</v>
      </c>
      <c r="C126" s="231"/>
      <c r="D126" s="163" t="s">
        <v>1043</v>
      </c>
      <c r="E126" s="189">
        <f t="shared" si="2"/>
        <v>0</v>
      </c>
      <c r="F126" s="189"/>
      <c r="G126" s="297"/>
      <c r="H126" s="196"/>
      <c r="I126" s="822"/>
      <c r="J126" s="152"/>
      <c r="K126" s="297"/>
      <c r="L126" s="297"/>
      <c r="M126" s="297"/>
      <c r="N126" s="196"/>
      <c r="O126" s="397"/>
      <c r="P126" s="247"/>
      <c r="Q126" s="415"/>
      <c r="R126" s="73"/>
      <c r="S126" s="370"/>
      <c r="T126" s="161">
        <f t="shared" si="3"/>
        <v>0</v>
      </c>
      <c r="U126" s="22"/>
      <c r="W126" s="28"/>
      <c r="X126" s="28"/>
    </row>
    <row r="127" spans="1:24" s="29" customFormat="1" ht="18">
      <c r="A127" s="160" t="s">
        <v>1084</v>
      </c>
      <c r="B127" s="160" t="s">
        <v>751</v>
      </c>
      <c r="C127" s="160"/>
      <c r="D127" s="163" t="s">
        <v>1044</v>
      </c>
      <c r="E127" s="189">
        <f t="shared" si="2"/>
        <v>0</v>
      </c>
      <c r="F127" s="189"/>
      <c r="G127" s="297"/>
      <c r="H127" s="196"/>
      <c r="I127" s="822"/>
      <c r="J127" s="152"/>
      <c r="K127" s="297"/>
      <c r="L127" s="297"/>
      <c r="M127" s="297"/>
      <c r="N127" s="196"/>
      <c r="O127" s="397"/>
      <c r="P127" s="247"/>
      <c r="Q127" s="415"/>
      <c r="R127" s="73"/>
      <c r="S127" s="370"/>
      <c r="T127" s="161">
        <f t="shared" si="3"/>
        <v>0</v>
      </c>
      <c r="U127" s="22"/>
      <c r="W127" s="28"/>
      <c r="X127" s="28"/>
    </row>
    <row r="128" spans="1:24" s="22" customFormat="1" ht="18">
      <c r="A128" s="231" t="s">
        <v>1085</v>
      </c>
      <c r="B128" s="231" t="s">
        <v>1045</v>
      </c>
      <c r="C128" s="231"/>
      <c r="D128" s="163" t="s">
        <v>1046</v>
      </c>
      <c r="E128" s="189">
        <f t="shared" si="2"/>
        <v>0</v>
      </c>
      <c r="F128" s="189"/>
      <c r="G128" s="297"/>
      <c r="H128" s="196"/>
      <c r="I128" s="822"/>
      <c r="J128" s="152"/>
      <c r="K128" s="297"/>
      <c r="L128" s="297"/>
      <c r="M128" s="297"/>
      <c r="N128" s="196"/>
      <c r="O128" s="397"/>
      <c r="P128" s="247"/>
      <c r="Q128" s="415"/>
      <c r="R128" s="73"/>
      <c r="S128" s="370"/>
      <c r="T128" s="161">
        <f t="shared" si="3"/>
        <v>0</v>
      </c>
      <c r="V128" s="29"/>
      <c r="W128" s="21"/>
      <c r="X128" s="21"/>
    </row>
    <row r="129" spans="1:24" s="86" customFormat="1" ht="18">
      <c r="A129" s="231" t="s">
        <v>1086</v>
      </c>
      <c r="B129" s="231" t="s">
        <v>1050</v>
      </c>
      <c r="C129" s="231"/>
      <c r="D129" s="163" t="s">
        <v>236</v>
      </c>
      <c r="E129" s="189">
        <f t="shared" si="2"/>
        <v>0</v>
      </c>
      <c r="F129" s="189"/>
      <c r="G129" s="297"/>
      <c r="H129" s="196"/>
      <c r="I129" s="822"/>
      <c r="J129" s="152"/>
      <c r="K129" s="297"/>
      <c r="L129" s="297"/>
      <c r="M129" s="297"/>
      <c r="N129" s="196"/>
      <c r="O129" s="397"/>
      <c r="P129" s="247"/>
      <c r="Q129" s="415"/>
      <c r="R129" s="73"/>
      <c r="S129" s="370"/>
      <c r="T129" s="161">
        <f t="shared" si="3"/>
        <v>0</v>
      </c>
      <c r="U129" s="85"/>
      <c r="V129" s="85"/>
      <c r="W129" s="85"/>
      <c r="X129" s="85"/>
    </row>
    <row r="130" spans="1:24" s="22" customFormat="1" ht="18">
      <c r="A130" s="170" t="s">
        <v>1087</v>
      </c>
      <c r="B130" s="170" t="s">
        <v>1047</v>
      </c>
      <c r="C130" s="170"/>
      <c r="D130" s="163" t="s">
        <v>1088</v>
      </c>
      <c r="E130" s="188">
        <f t="shared" si="2"/>
        <v>0</v>
      </c>
      <c r="F130" s="188"/>
      <c r="G130" s="97"/>
      <c r="H130" s="133"/>
      <c r="I130" s="814"/>
      <c r="J130" s="152"/>
      <c r="K130" s="97"/>
      <c r="L130" s="97"/>
      <c r="M130" s="97"/>
      <c r="N130" s="133"/>
      <c r="O130" s="394"/>
      <c r="P130" s="238"/>
      <c r="Q130" s="415"/>
      <c r="R130" s="73"/>
      <c r="S130" s="370"/>
      <c r="T130" s="161">
        <f t="shared" si="3"/>
        <v>0</v>
      </c>
      <c r="U130" s="21"/>
      <c r="V130" s="19"/>
      <c r="W130" s="21"/>
      <c r="X130" s="21"/>
    </row>
    <row r="131" spans="1:24" s="25" customFormat="1" ht="36" customHeight="1">
      <c r="A131" s="231" t="s">
        <v>644</v>
      </c>
      <c r="B131" s="231" t="s">
        <v>1047</v>
      </c>
      <c r="C131" s="231"/>
      <c r="D131" s="163" t="s">
        <v>1048</v>
      </c>
      <c r="E131" s="189">
        <f t="shared" si="2"/>
        <v>0</v>
      </c>
      <c r="F131" s="189"/>
      <c r="G131" s="297"/>
      <c r="H131" s="196"/>
      <c r="I131" s="822"/>
      <c r="J131" s="152"/>
      <c r="K131" s="297"/>
      <c r="L131" s="297"/>
      <c r="M131" s="297"/>
      <c r="N131" s="196"/>
      <c r="O131" s="397"/>
      <c r="P131" s="247"/>
      <c r="Q131" s="415"/>
      <c r="R131" s="73"/>
      <c r="S131" s="370"/>
      <c r="T131" s="161">
        <f t="shared" si="3"/>
        <v>0</v>
      </c>
      <c r="U131" s="21"/>
      <c r="V131" s="26"/>
      <c r="W131" s="24"/>
      <c r="X131" s="24"/>
    </row>
    <row r="132" spans="1:24" s="86" customFormat="1" ht="36">
      <c r="A132" s="160" t="s">
        <v>80</v>
      </c>
      <c r="B132" s="160" t="s">
        <v>328</v>
      </c>
      <c r="C132" s="160"/>
      <c r="D132" s="163" t="s">
        <v>1049</v>
      </c>
      <c r="E132" s="189">
        <f t="shared" si="2"/>
        <v>0</v>
      </c>
      <c r="F132" s="189"/>
      <c r="G132" s="297"/>
      <c r="H132" s="196"/>
      <c r="I132" s="822"/>
      <c r="J132" s="152"/>
      <c r="K132" s="297"/>
      <c r="L132" s="297"/>
      <c r="M132" s="297"/>
      <c r="N132" s="196"/>
      <c r="O132" s="397"/>
      <c r="P132" s="247"/>
      <c r="Q132" s="415"/>
      <c r="R132" s="73"/>
      <c r="S132" s="370"/>
      <c r="T132" s="161">
        <f t="shared" si="3"/>
        <v>0</v>
      </c>
      <c r="U132" s="85"/>
      <c r="V132" s="85"/>
      <c r="W132" s="85"/>
      <c r="X132" s="85"/>
    </row>
    <row r="133" spans="1:24" s="22" customFormat="1" ht="36">
      <c r="A133" s="230" t="s">
        <v>81</v>
      </c>
      <c r="B133" s="230" t="s">
        <v>749</v>
      </c>
      <c r="C133" s="230"/>
      <c r="D133" s="103" t="s">
        <v>750</v>
      </c>
      <c r="E133" s="189">
        <f t="shared" si="2"/>
        <v>0</v>
      </c>
      <c r="F133" s="189"/>
      <c r="G133" s="297"/>
      <c r="H133" s="196"/>
      <c r="I133" s="822"/>
      <c r="J133" s="152"/>
      <c r="K133" s="297"/>
      <c r="L133" s="297"/>
      <c r="M133" s="297"/>
      <c r="N133" s="196"/>
      <c r="O133" s="397"/>
      <c r="P133" s="247"/>
      <c r="Q133" s="415"/>
      <c r="R133" s="73"/>
      <c r="S133" s="370"/>
      <c r="T133" s="161">
        <f t="shared" si="3"/>
        <v>0</v>
      </c>
      <c r="U133" s="21"/>
      <c r="V133" s="21"/>
      <c r="W133" s="21"/>
      <c r="X133" s="21"/>
    </row>
    <row r="134" spans="1:24" s="22" customFormat="1" ht="36">
      <c r="A134" s="232" t="s">
        <v>88</v>
      </c>
      <c r="B134" s="232" t="s">
        <v>331</v>
      </c>
      <c r="C134" s="232"/>
      <c r="D134" s="235" t="s">
        <v>1097</v>
      </c>
      <c r="E134" s="189">
        <f t="shared" si="2"/>
        <v>0</v>
      </c>
      <c r="F134" s="189"/>
      <c r="G134" s="297"/>
      <c r="H134" s="196"/>
      <c r="I134" s="822"/>
      <c r="J134" s="152"/>
      <c r="K134" s="297"/>
      <c r="L134" s="297"/>
      <c r="M134" s="297"/>
      <c r="N134" s="196"/>
      <c r="O134" s="397"/>
      <c r="P134" s="247"/>
      <c r="Q134" s="415"/>
      <c r="R134" s="73"/>
      <c r="S134" s="370"/>
      <c r="T134" s="161">
        <f t="shared" si="3"/>
        <v>0</v>
      </c>
      <c r="U134" s="21"/>
      <c r="V134" s="21"/>
      <c r="W134" s="21"/>
      <c r="X134" s="21"/>
    </row>
    <row r="135" spans="1:24" s="22" customFormat="1" ht="36">
      <c r="A135" s="170" t="s">
        <v>89</v>
      </c>
      <c r="B135" s="170" t="s">
        <v>945</v>
      </c>
      <c r="C135" s="170"/>
      <c r="D135" s="163" t="s">
        <v>90</v>
      </c>
      <c r="E135" s="187">
        <f t="shared" si="2"/>
        <v>0</v>
      </c>
      <c r="F135" s="187"/>
      <c r="G135" s="287"/>
      <c r="H135" s="182"/>
      <c r="I135" s="823"/>
      <c r="J135" s="152"/>
      <c r="K135" s="287"/>
      <c r="L135" s="287"/>
      <c r="M135" s="287"/>
      <c r="N135" s="182"/>
      <c r="O135" s="656"/>
      <c r="P135" s="183"/>
      <c r="Q135" s="410"/>
      <c r="R135" s="73"/>
      <c r="S135" s="370"/>
      <c r="T135" s="161">
        <f t="shared" si="3"/>
        <v>0</v>
      </c>
      <c r="U135" s="21"/>
      <c r="V135" s="24"/>
      <c r="W135" s="21"/>
      <c r="X135" s="21"/>
    </row>
    <row r="136" spans="1:24" s="29" customFormat="1" ht="81">
      <c r="A136" s="220" t="s">
        <v>781</v>
      </c>
      <c r="B136" s="220" t="s">
        <v>237</v>
      </c>
      <c r="C136" s="220"/>
      <c r="D136" s="228" t="s">
        <v>805</v>
      </c>
      <c r="E136" s="84">
        <f t="shared" si="2"/>
        <v>0</v>
      </c>
      <c r="F136" s="84"/>
      <c r="G136" s="82"/>
      <c r="H136" s="92"/>
      <c r="I136" s="807"/>
      <c r="J136" s="142"/>
      <c r="K136" s="82"/>
      <c r="L136" s="82"/>
      <c r="M136" s="82"/>
      <c r="N136" s="92"/>
      <c r="O136" s="142"/>
      <c r="P136" s="83"/>
      <c r="Q136" s="404"/>
      <c r="R136" s="73"/>
      <c r="S136" s="370"/>
      <c r="T136" s="161">
        <f t="shared" si="3"/>
        <v>0</v>
      </c>
      <c r="W136" s="28"/>
      <c r="X136" s="28"/>
    </row>
    <row r="137" spans="1:24" s="22" customFormat="1" ht="81">
      <c r="A137" s="220" t="s">
        <v>782</v>
      </c>
      <c r="B137" s="220" t="s">
        <v>357</v>
      </c>
      <c r="C137" s="220"/>
      <c r="D137" s="228" t="s">
        <v>1217</v>
      </c>
      <c r="E137" s="250">
        <f t="shared" si="2"/>
        <v>0</v>
      </c>
      <c r="F137" s="250"/>
      <c r="G137" s="288"/>
      <c r="H137" s="248"/>
      <c r="I137" s="453"/>
      <c r="J137" s="298"/>
      <c r="K137" s="351"/>
      <c r="L137" s="351"/>
      <c r="M137" s="351"/>
      <c r="N137" s="390"/>
      <c r="O137" s="398"/>
      <c r="P137" s="399"/>
      <c r="Q137" s="416"/>
      <c r="R137" s="73"/>
      <c r="S137" s="370"/>
      <c r="T137" s="161" t="e">
        <f>+#REF!+#REF!</f>
        <v>#REF!</v>
      </c>
      <c r="U137" s="512">
        <v>5101428</v>
      </c>
      <c r="V137" s="21"/>
      <c r="W137" s="21"/>
      <c r="X137" s="21"/>
    </row>
    <row r="138" spans="1:24" s="22" customFormat="1" ht="81">
      <c r="A138" s="220" t="s">
        <v>94</v>
      </c>
      <c r="B138" s="220" t="s">
        <v>357</v>
      </c>
      <c r="C138" s="220"/>
      <c r="D138" s="228" t="s">
        <v>1217</v>
      </c>
      <c r="E138" s="250">
        <f aca="true" t="shared" si="4" ref="E138:E193">+F138+I138</f>
        <v>0</v>
      </c>
      <c r="F138" s="250"/>
      <c r="G138" s="288"/>
      <c r="H138" s="248"/>
      <c r="I138" s="453"/>
      <c r="J138" s="298"/>
      <c r="K138" s="351"/>
      <c r="L138" s="351"/>
      <c r="M138" s="351"/>
      <c r="N138" s="390"/>
      <c r="O138" s="398"/>
      <c r="P138" s="399"/>
      <c r="Q138" s="416"/>
      <c r="R138" s="73"/>
      <c r="S138" s="370"/>
      <c r="T138" s="161">
        <f>+O139+E139</f>
        <v>0</v>
      </c>
      <c r="U138" s="21"/>
      <c r="V138" s="21"/>
      <c r="W138" s="21"/>
      <c r="X138" s="21"/>
    </row>
    <row r="139" spans="1:24" s="22" customFormat="1" ht="18">
      <c r="A139" s="170" t="s">
        <v>158</v>
      </c>
      <c r="B139" s="230" t="s">
        <v>361</v>
      </c>
      <c r="C139" s="230"/>
      <c r="D139" s="163" t="s">
        <v>196</v>
      </c>
      <c r="E139" s="192">
        <f t="shared" si="4"/>
        <v>0</v>
      </c>
      <c r="F139" s="192"/>
      <c r="G139" s="128"/>
      <c r="H139" s="134"/>
      <c r="I139" s="824"/>
      <c r="J139" s="152"/>
      <c r="K139" s="97"/>
      <c r="L139" s="97"/>
      <c r="M139" s="97"/>
      <c r="N139" s="238"/>
      <c r="O139" s="147"/>
      <c r="P139" s="148"/>
      <c r="Q139" s="540"/>
      <c r="R139" s="73"/>
      <c r="S139" s="370"/>
      <c r="T139" s="161" t="e">
        <f>+#REF!+#REF!</f>
        <v>#REF!</v>
      </c>
      <c r="U139" s="21"/>
      <c r="V139" s="21"/>
      <c r="W139" s="21"/>
      <c r="X139" s="21"/>
    </row>
    <row r="140" spans="1:24" s="450" customFormat="1" ht="36">
      <c r="A140" s="368" t="s">
        <v>158</v>
      </c>
      <c r="B140" s="369" t="s">
        <v>361</v>
      </c>
      <c r="C140" s="369"/>
      <c r="D140" s="367" t="s">
        <v>616</v>
      </c>
      <c r="E140" s="192">
        <f t="shared" si="4"/>
        <v>0</v>
      </c>
      <c r="F140" s="192"/>
      <c r="G140" s="128"/>
      <c r="H140" s="134"/>
      <c r="I140" s="825"/>
      <c r="J140" s="239"/>
      <c r="K140" s="517"/>
      <c r="L140" s="517"/>
      <c r="M140" s="517"/>
      <c r="N140" s="518"/>
      <c r="O140" s="239"/>
      <c r="P140" s="518"/>
      <c r="Q140" s="519"/>
      <c r="R140" s="73"/>
      <c r="S140" s="440"/>
      <c r="T140" s="372" t="e">
        <f>+#REF!+#REF!</f>
        <v>#REF!</v>
      </c>
      <c r="U140" s="126"/>
      <c r="V140" s="126"/>
      <c r="W140" s="126"/>
      <c r="X140" s="126"/>
    </row>
    <row r="141" spans="1:24" s="450" customFormat="1" ht="72">
      <c r="A141" s="368" t="s">
        <v>158</v>
      </c>
      <c r="B141" s="369" t="s">
        <v>361</v>
      </c>
      <c r="C141" s="369"/>
      <c r="D141" s="495" t="s">
        <v>145</v>
      </c>
      <c r="E141" s="192">
        <f t="shared" si="4"/>
        <v>0</v>
      </c>
      <c r="F141" s="192"/>
      <c r="G141" s="128"/>
      <c r="H141" s="134"/>
      <c r="I141" s="824"/>
      <c r="J141" s="381"/>
      <c r="K141" s="299"/>
      <c r="L141" s="299"/>
      <c r="M141" s="299"/>
      <c r="N141" s="302"/>
      <c r="O141" s="291"/>
      <c r="P141" s="292"/>
      <c r="Q141" s="519"/>
      <c r="R141" s="73"/>
      <c r="S141" s="440"/>
      <c r="T141" s="372"/>
      <c r="U141" s="126"/>
      <c r="V141" s="126"/>
      <c r="W141" s="126"/>
      <c r="X141" s="126"/>
    </row>
    <row r="142" spans="1:24" s="29" customFormat="1" ht="36">
      <c r="A142" s="164" t="s">
        <v>159</v>
      </c>
      <c r="B142" s="164" t="s">
        <v>307</v>
      </c>
      <c r="C142" s="164"/>
      <c r="D142" s="163" t="s">
        <v>161</v>
      </c>
      <c r="E142" s="188">
        <f t="shared" si="4"/>
        <v>0</v>
      </c>
      <c r="F142" s="188"/>
      <c r="G142" s="97"/>
      <c r="H142" s="133"/>
      <c r="I142" s="823"/>
      <c r="J142" s="281"/>
      <c r="K142" s="287"/>
      <c r="L142" s="287"/>
      <c r="M142" s="287"/>
      <c r="N142" s="182"/>
      <c r="O142" s="395"/>
      <c r="P142" s="183"/>
      <c r="Q142" s="410"/>
      <c r="R142" s="73"/>
      <c r="S142" s="370"/>
      <c r="T142" s="161">
        <f>+O143+E143</f>
        <v>0</v>
      </c>
      <c r="U142" s="24"/>
      <c r="V142" s="24"/>
      <c r="W142" s="28"/>
      <c r="X142" s="28"/>
    </row>
    <row r="143" spans="1:24" s="129" customFormat="1" ht="90">
      <c r="A143" s="219" t="s">
        <v>159</v>
      </c>
      <c r="B143" s="219" t="s">
        <v>307</v>
      </c>
      <c r="C143" s="219"/>
      <c r="D143" s="367" t="s">
        <v>360</v>
      </c>
      <c r="E143" s="520">
        <f t="shared" si="4"/>
        <v>0</v>
      </c>
      <c r="F143" s="520"/>
      <c r="G143" s="299"/>
      <c r="H143" s="300"/>
      <c r="I143" s="826"/>
      <c r="J143" s="381"/>
      <c r="K143" s="299"/>
      <c r="L143" s="299"/>
      <c r="M143" s="299"/>
      <c r="N143" s="300"/>
      <c r="O143" s="521"/>
      <c r="P143" s="305"/>
      <c r="Q143" s="522"/>
      <c r="R143" s="73"/>
      <c r="S143" s="440"/>
      <c r="T143" s="372">
        <f>+O144+E144</f>
        <v>0</v>
      </c>
      <c r="U143" s="127"/>
      <c r="V143" s="127"/>
      <c r="W143" s="117"/>
      <c r="X143" s="117"/>
    </row>
    <row r="144" spans="1:24" s="22" customFormat="1" ht="18">
      <c r="A144" s="164" t="s">
        <v>160</v>
      </c>
      <c r="B144" s="164" t="s">
        <v>666</v>
      </c>
      <c r="C144" s="164"/>
      <c r="D144" s="163" t="s">
        <v>1064</v>
      </c>
      <c r="E144" s="188">
        <f t="shared" si="4"/>
        <v>0</v>
      </c>
      <c r="F144" s="188"/>
      <c r="G144" s="97"/>
      <c r="H144" s="133"/>
      <c r="I144" s="823"/>
      <c r="J144" s="281"/>
      <c r="K144" s="308"/>
      <c r="L144" s="308"/>
      <c r="M144" s="308"/>
      <c r="N144" s="500"/>
      <c r="O144" s="401"/>
      <c r="P144" s="309"/>
      <c r="Q144" s="418"/>
      <c r="R144" s="73"/>
      <c r="S144" s="370"/>
      <c r="T144" s="161" t="e">
        <f>+#REF!+#REF!</f>
        <v>#REF!</v>
      </c>
      <c r="U144" s="21"/>
      <c r="V144" s="34"/>
      <c r="W144" s="21"/>
      <c r="X144" s="21"/>
    </row>
    <row r="145" spans="1:24" s="86" customFormat="1" ht="36">
      <c r="A145" s="164" t="s">
        <v>615</v>
      </c>
      <c r="B145" s="164" t="s">
        <v>662</v>
      </c>
      <c r="C145" s="164"/>
      <c r="D145" s="163" t="s">
        <v>663</v>
      </c>
      <c r="E145" s="188">
        <f t="shared" si="4"/>
        <v>0</v>
      </c>
      <c r="F145" s="188"/>
      <c r="G145" s="97"/>
      <c r="H145" s="133"/>
      <c r="I145" s="823"/>
      <c r="J145" s="143"/>
      <c r="K145" s="240"/>
      <c r="L145" s="240"/>
      <c r="M145" s="240"/>
      <c r="N145" s="651"/>
      <c r="O145" s="401"/>
      <c r="P145" s="309"/>
      <c r="Q145" s="418"/>
      <c r="R145" s="73"/>
      <c r="S145" s="370"/>
      <c r="T145" s="161" t="e">
        <f>+#REF!+#REF!</f>
        <v>#REF!</v>
      </c>
      <c r="U145" s="85"/>
      <c r="V145" s="85"/>
      <c r="W145" s="85"/>
      <c r="X145" s="85"/>
    </row>
    <row r="146" spans="1:24" s="22" customFormat="1" ht="36">
      <c r="A146" s="164" t="s">
        <v>91</v>
      </c>
      <c r="B146" s="164" t="s">
        <v>667</v>
      </c>
      <c r="C146" s="164"/>
      <c r="D146" s="163" t="s">
        <v>668</v>
      </c>
      <c r="E146" s="188">
        <f t="shared" si="4"/>
        <v>0</v>
      </c>
      <c r="F146" s="188"/>
      <c r="G146" s="97"/>
      <c r="H146" s="133"/>
      <c r="I146" s="823"/>
      <c r="J146" s="281"/>
      <c r="K146" s="308"/>
      <c r="L146" s="308"/>
      <c r="M146" s="308"/>
      <c r="N146" s="668"/>
      <c r="O146" s="401"/>
      <c r="P146" s="309"/>
      <c r="Q146" s="418"/>
      <c r="R146" s="73"/>
      <c r="S146" s="370"/>
      <c r="T146" s="161">
        <f>+O160+E160</f>
        <v>0</v>
      </c>
      <c r="U146" s="21"/>
      <c r="V146" s="21"/>
      <c r="W146" s="21"/>
      <c r="X146" s="21"/>
    </row>
    <row r="147" spans="1:24" s="91" customFormat="1" ht="36">
      <c r="A147" s="164" t="s">
        <v>92</v>
      </c>
      <c r="B147" s="164" t="s">
        <v>669</v>
      </c>
      <c r="C147" s="164"/>
      <c r="D147" s="163" t="s">
        <v>1016</v>
      </c>
      <c r="E147" s="188">
        <f t="shared" si="4"/>
        <v>0</v>
      </c>
      <c r="F147" s="188"/>
      <c r="G147" s="97"/>
      <c r="H147" s="133"/>
      <c r="I147" s="823"/>
      <c r="J147" s="281"/>
      <c r="K147" s="308"/>
      <c r="L147" s="308"/>
      <c r="M147" s="308"/>
      <c r="N147" s="668"/>
      <c r="O147" s="401"/>
      <c r="P147" s="309"/>
      <c r="Q147" s="418"/>
      <c r="R147" s="73"/>
      <c r="S147" s="370"/>
      <c r="T147" s="161">
        <f>+O147+E147</f>
        <v>0</v>
      </c>
      <c r="U147" s="87"/>
      <c r="V147" s="87"/>
      <c r="W147" s="90"/>
      <c r="X147" s="90"/>
    </row>
    <row r="148" spans="1:24" s="22" customFormat="1" ht="81">
      <c r="A148" s="220" t="s">
        <v>783</v>
      </c>
      <c r="B148" s="220" t="s">
        <v>358</v>
      </c>
      <c r="C148" s="220"/>
      <c r="D148" s="228" t="s">
        <v>1213</v>
      </c>
      <c r="E148" s="250">
        <f t="shared" si="4"/>
        <v>0</v>
      </c>
      <c r="F148" s="250"/>
      <c r="G148" s="288"/>
      <c r="H148" s="248"/>
      <c r="I148" s="453"/>
      <c r="J148" s="289"/>
      <c r="K148" s="288"/>
      <c r="L148" s="288"/>
      <c r="M148" s="288"/>
      <c r="N148" s="248"/>
      <c r="O148" s="289"/>
      <c r="P148" s="249"/>
      <c r="Q148" s="411"/>
      <c r="R148" s="73"/>
      <c r="S148" s="370"/>
      <c r="T148" s="161">
        <f>+O150+E150</f>
        <v>0</v>
      </c>
      <c r="U148" s="512">
        <v>0</v>
      </c>
      <c r="V148" s="21"/>
      <c r="W148" s="21"/>
      <c r="X148" s="21"/>
    </row>
    <row r="149" spans="1:24" s="22" customFormat="1" ht="81">
      <c r="A149" s="220" t="s">
        <v>93</v>
      </c>
      <c r="B149" s="220" t="s">
        <v>358</v>
      </c>
      <c r="C149" s="220"/>
      <c r="D149" s="228" t="s">
        <v>1213</v>
      </c>
      <c r="E149" s="250">
        <f t="shared" si="4"/>
        <v>0</v>
      </c>
      <c r="F149" s="250"/>
      <c r="G149" s="250"/>
      <c r="H149" s="453"/>
      <c r="I149" s="453"/>
      <c r="J149" s="289"/>
      <c r="K149" s="250"/>
      <c r="L149" s="250"/>
      <c r="M149" s="250"/>
      <c r="N149" s="453"/>
      <c r="O149" s="289"/>
      <c r="P149" s="293"/>
      <c r="Q149" s="411"/>
      <c r="R149" s="73"/>
      <c r="S149" s="370"/>
      <c r="T149" s="161" t="e">
        <f>+#REF!+#REF!</f>
        <v>#REF!</v>
      </c>
      <c r="U149" s="21"/>
      <c r="V149" s="21"/>
      <c r="W149" s="21"/>
      <c r="X149" s="21"/>
    </row>
    <row r="150" spans="1:24" s="22" customFormat="1" ht="36">
      <c r="A150" s="170" t="s">
        <v>162</v>
      </c>
      <c r="B150" s="170" t="s">
        <v>1020</v>
      </c>
      <c r="C150" s="170"/>
      <c r="D150" s="103" t="s">
        <v>938</v>
      </c>
      <c r="E150" s="188">
        <f t="shared" si="4"/>
        <v>0</v>
      </c>
      <c r="F150" s="188"/>
      <c r="G150" s="97"/>
      <c r="H150" s="133"/>
      <c r="I150" s="823"/>
      <c r="J150" s="281"/>
      <c r="K150" s="97"/>
      <c r="L150" s="97"/>
      <c r="M150" s="97"/>
      <c r="N150" s="133"/>
      <c r="O150" s="394"/>
      <c r="P150" s="238"/>
      <c r="Q150" s="409"/>
      <c r="R150" s="73"/>
      <c r="S150" s="370"/>
      <c r="T150" s="161"/>
      <c r="U150" s="21"/>
      <c r="V150" s="21"/>
      <c r="W150" s="21"/>
      <c r="X150" s="21"/>
    </row>
    <row r="151" spans="1:24" s="22" customFormat="1" ht="54">
      <c r="A151" s="170" t="s">
        <v>163</v>
      </c>
      <c r="B151" s="170" t="s">
        <v>1022</v>
      </c>
      <c r="C151" s="170"/>
      <c r="D151" s="103" t="s">
        <v>376</v>
      </c>
      <c r="E151" s="188">
        <f t="shared" si="4"/>
        <v>0</v>
      </c>
      <c r="F151" s="188"/>
      <c r="G151" s="97"/>
      <c r="H151" s="133"/>
      <c r="I151" s="823"/>
      <c r="J151" s="281"/>
      <c r="K151" s="97"/>
      <c r="L151" s="97"/>
      <c r="M151" s="97"/>
      <c r="N151" s="133"/>
      <c r="O151" s="394"/>
      <c r="P151" s="238"/>
      <c r="Q151" s="409"/>
      <c r="R151" s="73"/>
      <c r="S151" s="370"/>
      <c r="T151" s="161"/>
      <c r="U151" s="21"/>
      <c r="V151" s="21"/>
      <c r="W151" s="21"/>
      <c r="X151" s="21"/>
    </row>
    <row r="152" spans="1:24" s="22" customFormat="1" ht="69" customHeight="1">
      <c r="A152" s="220" t="s">
        <v>784</v>
      </c>
      <c r="B152" s="220" t="s">
        <v>356</v>
      </c>
      <c r="C152" s="220"/>
      <c r="D152" s="228" t="s">
        <v>902</v>
      </c>
      <c r="E152" s="250">
        <f t="shared" si="4"/>
        <v>0</v>
      </c>
      <c r="F152" s="250"/>
      <c r="G152" s="288"/>
      <c r="H152" s="248"/>
      <c r="I152" s="453"/>
      <c r="J152" s="275"/>
      <c r="K152" s="273"/>
      <c r="L152" s="273"/>
      <c r="M152" s="273"/>
      <c r="N152" s="274"/>
      <c r="O152" s="275"/>
      <c r="P152" s="276"/>
      <c r="Q152" s="406"/>
      <c r="R152" s="73"/>
      <c r="S152" s="370"/>
      <c r="T152" s="161">
        <f>+O152+E152</f>
        <v>0</v>
      </c>
      <c r="U152" s="159"/>
      <c r="V152" s="24"/>
      <c r="W152" s="21"/>
      <c r="X152" s="21"/>
    </row>
    <row r="153" spans="1:24" s="22" customFormat="1" ht="68.25" customHeight="1">
      <c r="A153" s="220" t="s">
        <v>97</v>
      </c>
      <c r="B153" s="220" t="s">
        <v>356</v>
      </c>
      <c r="C153" s="220"/>
      <c r="D153" s="228" t="s">
        <v>902</v>
      </c>
      <c r="E153" s="250">
        <f t="shared" si="4"/>
        <v>0</v>
      </c>
      <c r="F153" s="250"/>
      <c r="G153" s="288"/>
      <c r="H153" s="248"/>
      <c r="I153" s="453"/>
      <c r="J153" s="275"/>
      <c r="K153" s="273"/>
      <c r="L153" s="273"/>
      <c r="M153" s="273"/>
      <c r="N153" s="274"/>
      <c r="O153" s="275"/>
      <c r="P153" s="276"/>
      <c r="Q153" s="406"/>
      <c r="R153" s="73"/>
      <c r="S153" s="370"/>
      <c r="T153" s="161">
        <f>+O153+E153</f>
        <v>0</v>
      </c>
      <c r="U153" s="159"/>
      <c r="V153" s="24"/>
      <c r="W153" s="21"/>
      <c r="X153" s="21"/>
    </row>
    <row r="154" spans="1:24" s="22" customFormat="1" ht="38.25" customHeight="1">
      <c r="A154" s="164" t="s">
        <v>164</v>
      </c>
      <c r="B154" s="164" t="s">
        <v>306</v>
      </c>
      <c r="C154" s="164"/>
      <c r="D154" s="345" t="s">
        <v>1024</v>
      </c>
      <c r="E154" s="364">
        <f t="shared" si="4"/>
        <v>0</v>
      </c>
      <c r="F154" s="364"/>
      <c r="G154" s="311"/>
      <c r="H154" s="310"/>
      <c r="I154" s="827"/>
      <c r="J154" s="312"/>
      <c r="K154" s="290"/>
      <c r="L154" s="290"/>
      <c r="M154" s="290"/>
      <c r="N154" s="162"/>
      <c r="O154" s="255"/>
      <c r="P154" s="165"/>
      <c r="Q154" s="412"/>
      <c r="R154" s="73"/>
      <c r="S154" s="370"/>
      <c r="T154" s="161" t="e">
        <f>+#REF!+#REF!</f>
        <v>#REF!</v>
      </c>
      <c r="U154" s="24"/>
      <c r="V154" s="21"/>
      <c r="W154" s="21"/>
      <c r="X154" s="21"/>
    </row>
    <row r="155" spans="1:24" s="29" customFormat="1" ht="130.5" customHeight="1">
      <c r="A155" s="220" t="s">
        <v>785</v>
      </c>
      <c r="B155" s="220" t="s">
        <v>353</v>
      </c>
      <c r="C155" s="220"/>
      <c r="D155" s="228" t="s">
        <v>804</v>
      </c>
      <c r="E155" s="279">
        <f t="shared" si="4"/>
        <v>0</v>
      </c>
      <c r="F155" s="279"/>
      <c r="G155" s="273"/>
      <c r="H155" s="274"/>
      <c r="I155" s="810"/>
      <c r="J155" s="275"/>
      <c r="K155" s="273"/>
      <c r="L155" s="273"/>
      <c r="M155" s="273"/>
      <c r="N155" s="274"/>
      <c r="O155" s="275"/>
      <c r="P155" s="276"/>
      <c r="Q155" s="406"/>
      <c r="R155" s="73"/>
      <c r="S155" s="370"/>
      <c r="T155" s="161">
        <f>+O155+E155</f>
        <v>0</v>
      </c>
      <c r="U155" s="514">
        <v>-139760</v>
      </c>
      <c r="W155" s="28"/>
      <c r="X155" s="28"/>
    </row>
    <row r="156" spans="1:24" s="29" customFormat="1" ht="128.25" customHeight="1">
      <c r="A156" s="220" t="s">
        <v>98</v>
      </c>
      <c r="B156" s="220" t="s">
        <v>353</v>
      </c>
      <c r="C156" s="220"/>
      <c r="D156" s="228" t="s">
        <v>804</v>
      </c>
      <c r="E156" s="279">
        <f t="shared" si="4"/>
        <v>0</v>
      </c>
      <c r="F156" s="279"/>
      <c r="G156" s="273"/>
      <c r="H156" s="274"/>
      <c r="I156" s="810"/>
      <c r="J156" s="275"/>
      <c r="K156" s="273"/>
      <c r="L156" s="273"/>
      <c r="M156" s="273"/>
      <c r="N156" s="274"/>
      <c r="O156" s="275"/>
      <c r="P156" s="276"/>
      <c r="Q156" s="406"/>
      <c r="R156" s="73"/>
      <c r="S156" s="370"/>
      <c r="T156" s="161">
        <f>+O156+E156</f>
        <v>0</v>
      </c>
      <c r="W156" s="28"/>
      <c r="X156" s="28"/>
    </row>
    <row r="157" spans="1:24" s="29" customFormat="1" ht="54">
      <c r="A157" s="166" t="s">
        <v>165</v>
      </c>
      <c r="B157" s="166" t="s">
        <v>229</v>
      </c>
      <c r="C157" s="166"/>
      <c r="D157" s="163" t="s">
        <v>189</v>
      </c>
      <c r="E157" s="188">
        <f t="shared" si="4"/>
        <v>0</v>
      </c>
      <c r="F157" s="188"/>
      <c r="G157" s="97"/>
      <c r="H157" s="133"/>
      <c r="I157" s="814"/>
      <c r="J157" s="152"/>
      <c r="K157" s="153"/>
      <c r="L157" s="97"/>
      <c r="M157" s="97"/>
      <c r="N157" s="133"/>
      <c r="O157" s="394"/>
      <c r="P157" s="238"/>
      <c r="Q157" s="409"/>
      <c r="R157" s="73"/>
      <c r="S157" s="370"/>
      <c r="T157" s="161">
        <f>+O157+E157</f>
        <v>0</v>
      </c>
      <c r="W157" s="28"/>
      <c r="X157" s="28"/>
    </row>
    <row r="158" spans="1:24" s="29" customFormat="1" ht="54">
      <c r="A158" s="166" t="s">
        <v>617</v>
      </c>
      <c r="B158" s="166" t="s">
        <v>128</v>
      </c>
      <c r="C158" s="166"/>
      <c r="D158" s="163" t="s">
        <v>618</v>
      </c>
      <c r="E158" s="188">
        <f t="shared" si="4"/>
        <v>0</v>
      </c>
      <c r="F158" s="188"/>
      <c r="G158" s="97"/>
      <c r="H158" s="133"/>
      <c r="I158" s="814"/>
      <c r="J158" s="152"/>
      <c r="K158" s="153"/>
      <c r="L158" s="97"/>
      <c r="M158" s="97"/>
      <c r="N158" s="133"/>
      <c r="O158" s="394"/>
      <c r="P158" s="238"/>
      <c r="Q158" s="409"/>
      <c r="R158" s="73"/>
      <c r="S158" s="370"/>
      <c r="T158" s="161"/>
      <c r="W158" s="28"/>
      <c r="X158" s="28"/>
    </row>
    <row r="159" spans="1:24" s="29" customFormat="1" ht="24" customHeight="1">
      <c r="A159" s="166" t="s">
        <v>166</v>
      </c>
      <c r="B159" s="166" t="s">
        <v>966</v>
      </c>
      <c r="C159" s="166"/>
      <c r="D159" s="163" t="s">
        <v>763</v>
      </c>
      <c r="E159" s="188">
        <f t="shared" si="4"/>
        <v>0</v>
      </c>
      <c r="F159" s="188"/>
      <c r="G159" s="97"/>
      <c r="H159" s="133"/>
      <c r="I159" s="814"/>
      <c r="J159" s="152"/>
      <c r="K159" s="153"/>
      <c r="L159" s="97"/>
      <c r="M159" s="97"/>
      <c r="N159" s="133"/>
      <c r="O159" s="394"/>
      <c r="P159" s="238"/>
      <c r="Q159" s="409"/>
      <c r="R159" s="73"/>
      <c r="S159" s="370"/>
      <c r="T159" s="161"/>
      <c r="W159" s="28"/>
      <c r="X159" s="28"/>
    </row>
    <row r="160" spans="1:24" s="22" customFormat="1" ht="60.75">
      <c r="A160" s="220" t="s">
        <v>99</v>
      </c>
      <c r="B160" s="220" t="s">
        <v>355</v>
      </c>
      <c r="C160" s="220"/>
      <c r="D160" s="228" t="s">
        <v>1215</v>
      </c>
      <c r="E160" s="250">
        <f t="shared" si="4"/>
        <v>0</v>
      </c>
      <c r="F160" s="250"/>
      <c r="G160" s="288"/>
      <c r="H160" s="248"/>
      <c r="I160" s="453"/>
      <c r="J160" s="275"/>
      <c r="K160" s="273"/>
      <c r="L160" s="273"/>
      <c r="M160" s="273"/>
      <c r="N160" s="274"/>
      <c r="O160" s="275"/>
      <c r="P160" s="276"/>
      <c r="Q160" s="406"/>
      <c r="R160" s="73"/>
      <c r="S160" s="370"/>
      <c r="T160" s="161">
        <f>+O162+E162</f>
        <v>0</v>
      </c>
      <c r="U160" s="512">
        <v>-1061300</v>
      </c>
      <c r="V160" s="21"/>
      <c r="W160" s="21"/>
      <c r="X160" s="21"/>
    </row>
    <row r="161" spans="1:24" s="22" customFormat="1" ht="60.75">
      <c r="A161" s="220" t="s">
        <v>100</v>
      </c>
      <c r="B161" s="220" t="s">
        <v>355</v>
      </c>
      <c r="C161" s="220"/>
      <c r="D161" s="228" t="s">
        <v>1215</v>
      </c>
      <c r="E161" s="250">
        <f t="shared" si="4"/>
        <v>0</v>
      </c>
      <c r="F161" s="250"/>
      <c r="G161" s="288"/>
      <c r="H161" s="248"/>
      <c r="I161" s="453"/>
      <c r="J161" s="275"/>
      <c r="K161" s="273"/>
      <c r="L161" s="273"/>
      <c r="M161" s="273"/>
      <c r="N161" s="274"/>
      <c r="O161" s="275"/>
      <c r="P161" s="276"/>
      <c r="Q161" s="406"/>
      <c r="R161" s="73"/>
      <c r="S161" s="370"/>
      <c r="T161" s="161">
        <f>+O163+E163</f>
        <v>0</v>
      </c>
      <c r="U161" s="21"/>
      <c r="V161" s="21"/>
      <c r="W161" s="21"/>
      <c r="X161" s="21"/>
    </row>
    <row r="162" spans="1:24" s="22" customFormat="1" ht="36">
      <c r="A162" s="164" t="s">
        <v>167</v>
      </c>
      <c r="B162" s="164" t="s">
        <v>44</v>
      </c>
      <c r="C162" s="164"/>
      <c r="D162" s="163" t="s">
        <v>101</v>
      </c>
      <c r="E162" s="190">
        <f t="shared" si="4"/>
        <v>0</v>
      </c>
      <c r="F162" s="190"/>
      <c r="G162" s="290"/>
      <c r="H162" s="162"/>
      <c r="I162" s="828"/>
      <c r="J162" s="313"/>
      <c r="K162" s="290"/>
      <c r="L162" s="290"/>
      <c r="M162" s="290"/>
      <c r="N162" s="162"/>
      <c r="O162" s="255"/>
      <c r="P162" s="165"/>
      <c r="Q162" s="412"/>
      <c r="R162" s="73"/>
      <c r="S162" s="370"/>
      <c r="T162" s="161" t="e">
        <f>+#REF!+#REF!</f>
        <v>#REF!</v>
      </c>
      <c r="U162" s="21"/>
      <c r="V162" s="21"/>
      <c r="W162" s="21"/>
      <c r="X162" s="21"/>
    </row>
    <row r="163" spans="1:24" s="22" customFormat="1" ht="36">
      <c r="A163" s="164" t="s">
        <v>200</v>
      </c>
      <c r="B163" s="164" t="s">
        <v>664</v>
      </c>
      <c r="C163" s="164"/>
      <c r="D163" s="163" t="s">
        <v>1179</v>
      </c>
      <c r="E163" s="190">
        <f t="shared" si="4"/>
        <v>0</v>
      </c>
      <c r="F163" s="190"/>
      <c r="G163" s="290"/>
      <c r="H163" s="162"/>
      <c r="I163" s="828"/>
      <c r="J163" s="313"/>
      <c r="K163" s="290"/>
      <c r="L163" s="290"/>
      <c r="M163" s="290"/>
      <c r="N163" s="162"/>
      <c r="O163" s="255"/>
      <c r="P163" s="165"/>
      <c r="Q163" s="412"/>
      <c r="R163" s="73"/>
      <c r="S163" s="370"/>
      <c r="T163" s="161" t="e">
        <f>+#REF!+#REF!</f>
        <v>#REF!</v>
      </c>
      <c r="U163" s="21"/>
      <c r="V163" s="21"/>
      <c r="W163" s="21"/>
      <c r="X163" s="21"/>
    </row>
    <row r="164" spans="1:24" s="450" customFormat="1" ht="54">
      <c r="A164" s="219" t="s">
        <v>1180</v>
      </c>
      <c r="B164" s="219" t="s">
        <v>664</v>
      </c>
      <c r="C164" s="219"/>
      <c r="D164" s="367" t="s">
        <v>881</v>
      </c>
      <c r="E164" s="483">
        <f t="shared" si="4"/>
        <v>0</v>
      </c>
      <c r="F164" s="483"/>
      <c r="G164" s="484"/>
      <c r="H164" s="485"/>
      <c r="I164" s="829"/>
      <c r="J164" s="486"/>
      <c r="K164" s="484"/>
      <c r="L164" s="484"/>
      <c r="M164" s="484"/>
      <c r="N164" s="485"/>
      <c r="O164" s="487"/>
      <c r="P164" s="488"/>
      <c r="Q164" s="489"/>
      <c r="R164" s="73"/>
      <c r="S164" s="440"/>
      <c r="T164" s="372"/>
      <c r="U164" s="126"/>
      <c r="V164" s="126"/>
      <c r="W164" s="126"/>
      <c r="X164" s="126"/>
    </row>
    <row r="165" spans="1:24" s="450" customFormat="1" ht="54">
      <c r="A165" s="219" t="s">
        <v>882</v>
      </c>
      <c r="B165" s="219" t="s">
        <v>664</v>
      </c>
      <c r="C165" s="219"/>
      <c r="D165" s="367" t="s">
        <v>655</v>
      </c>
      <c r="E165" s="483">
        <f t="shared" si="4"/>
        <v>0</v>
      </c>
      <c r="F165" s="483"/>
      <c r="G165" s="484"/>
      <c r="H165" s="485"/>
      <c r="I165" s="829"/>
      <c r="J165" s="486"/>
      <c r="K165" s="484"/>
      <c r="L165" s="484"/>
      <c r="M165" s="484"/>
      <c r="N165" s="485"/>
      <c r="O165" s="487"/>
      <c r="P165" s="488"/>
      <c r="Q165" s="489"/>
      <c r="R165" s="73"/>
      <c r="S165" s="440"/>
      <c r="T165" s="372"/>
      <c r="U165" s="126"/>
      <c r="V165" s="126"/>
      <c r="W165" s="126"/>
      <c r="X165" s="126"/>
    </row>
    <row r="166" spans="1:24" s="450" customFormat="1" ht="54">
      <c r="A166" s="219" t="s">
        <v>656</v>
      </c>
      <c r="B166" s="219" t="s">
        <v>664</v>
      </c>
      <c r="C166" s="219"/>
      <c r="D166" s="367" t="s">
        <v>657</v>
      </c>
      <c r="E166" s="483">
        <f t="shared" si="4"/>
        <v>0</v>
      </c>
      <c r="F166" s="483"/>
      <c r="G166" s="484"/>
      <c r="H166" s="485"/>
      <c r="I166" s="829"/>
      <c r="J166" s="486"/>
      <c r="K166" s="484"/>
      <c r="L166" s="484"/>
      <c r="M166" s="484"/>
      <c r="N166" s="485"/>
      <c r="O166" s="487"/>
      <c r="P166" s="488"/>
      <c r="Q166" s="489"/>
      <c r="R166" s="73"/>
      <c r="S166" s="440"/>
      <c r="T166" s="372"/>
      <c r="U166" s="126"/>
      <c r="V166" s="126"/>
      <c r="W166" s="126"/>
      <c r="X166" s="126"/>
    </row>
    <row r="167" spans="1:24" s="450" customFormat="1" ht="54">
      <c r="A167" s="219" t="s">
        <v>658</v>
      </c>
      <c r="B167" s="219" t="s">
        <v>664</v>
      </c>
      <c r="C167" s="219"/>
      <c r="D167" s="367" t="s">
        <v>659</v>
      </c>
      <c r="E167" s="483">
        <f t="shared" si="4"/>
        <v>0</v>
      </c>
      <c r="F167" s="483"/>
      <c r="G167" s="484"/>
      <c r="H167" s="485"/>
      <c r="I167" s="829"/>
      <c r="J167" s="486"/>
      <c r="K167" s="484"/>
      <c r="L167" s="484"/>
      <c r="M167" s="484"/>
      <c r="N167" s="485"/>
      <c r="O167" s="487"/>
      <c r="P167" s="488"/>
      <c r="Q167" s="489"/>
      <c r="R167" s="73"/>
      <c r="S167" s="440"/>
      <c r="T167" s="372"/>
      <c r="U167" s="126"/>
      <c r="V167" s="126"/>
      <c r="W167" s="126"/>
      <c r="X167" s="126"/>
    </row>
    <row r="168" spans="1:24" s="18" customFormat="1" ht="102">
      <c r="A168" s="220" t="s">
        <v>786</v>
      </c>
      <c r="B168" s="220" t="s">
        <v>354</v>
      </c>
      <c r="C168" s="220"/>
      <c r="D168" s="228" t="s">
        <v>1214</v>
      </c>
      <c r="E168" s="250">
        <f t="shared" si="4"/>
        <v>0</v>
      </c>
      <c r="F168" s="250"/>
      <c r="G168" s="288"/>
      <c r="H168" s="248"/>
      <c r="I168" s="453"/>
      <c r="J168" s="289"/>
      <c r="K168" s="288"/>
      <c r="L168" s="288"/>
      <c r="M168" s="288"/>
      <c r="N168" s="248"/>
      <c r="O168" s="289"/>
      <c r="P168" s="249"/>
      <c r="Q168" s="411"/>
      <c r="R168" s="73"/>
      <c r="S168" s="370"/>
      <c r="T168" s="161"/>
      <c r="U168" s="515">
        <v>9772017</v>
      </c>
      <c r="V168" s="19"/>
      <c r="W168" s="17"/>
      <c r="X168" s="17"/>
    </row>
    <row r="169" spans="1:24" s="18" customFormat="1" ht="102">
      <c r="A169" s="220" t="s">
        <v>102</v>
      </c>
      <c r="B169" s="220" t="s">
        <v>354</v>
      </c>
      <c r="C169" s="220"/>
      <c r="D169" s="228" t="s">
        <v>1214</v>
      </c>
      <c r="E169" s="250">
        <f t="shared" si="4"/>
        <v>0</v>
      </c>
      <c r="F169" s="250"/>
      <c r="G169" s="288"/>
      <c r="H169" s="248"/>
      <c r="I169" s="453"/>
      <c r="J169" s="289"/>
      <c r="K169" s="288"/>
      <c r="L169" s="288"/>
      <c r="M169" s="288"/>
      <c r="N169" s="248"/>
      <c r="O169" s="289"/>
      <c r="P169" s="249"/>
      <c r="Q169" s="411"/>
      <c r="R169" s="73"/>
      <c r="S169" s="370"/>
      <c r="T169" s="161"/>
      <c r="U169" s="35"/>
      <c r="V169" s="19"/>
      <c r="W169" s="17"/>
      <c r="X169" s="17"/>
    </row>
    <row r="170" spans="1:24" s="20" customFormat="1" ht="18">
      <c r="A170" s="230" t="s">
        <v>274</v>
      </c>
      <c r="B170" s="230" t="s">
        <v>210</v>
      </c>
      <c r="C170" s="230"/>
      <c r="D170" s="163" t="s">
        <v>1206</v>
      </c>
      <c r="E170" s="258">
        <f t="shared" si="4"/>
        <v>0</v>
      </c>
      <c r="F170" s="258"/>
      <c r="G170" s="314"/>
      <c r="H170" s="315"/>
      <c r="I170" s="830"/>
      <c r="J170" s="316"/>
      <c r="K170" s="314"/>
      <c r="L170" s="314"/>
      <c r="M170" s="314"/>
      <c r="N170" s="315"/>
      <c r="O170" s="316"/>
      <c r="P170" s="317"/>
      <c r="Q170" s="408"/>
      <c r="R170" s="73"/>
      <c r="S170" s="370"/>
      <c r="T170" s="161">
        <f>+O195+E195</f>
        <v>-2458037100</v>
      </c>
      <c r="U170" s="19"/>
      <c r="V170" s="19"/>
      <c r="W170" s="19"/>
      <c r="X170" s="19"/>
    </row>
    <row r="171" spans="1:24" s="18" customFormat="1" ht="54">
      <c r="A171" s="164" t="s">
        <v>1185</v>
      </c>
      <c r="B171" s="164" t="s">
        <v>1144</v>
      </c>
      <c r="C171" s="164"/>
      <c r="D171" s="163" t="s">
        <v>1065</v>
      </c>
      <c r="E171" s="190">
        <f t="shared" si="4"/>
        <v>0</v>
      </c>
      <c r="F171" s="190"/>
      <c r="G171" s="290"/>
      <c r="H171" s="162"/>
      <c r="I171" s="828"/>
      <c r="J171" s="313"/>
      <c r="K171" s="290"/>
      <c r="L171" s="290"/>
      <c r="M171" s="290"/>
      <c r="N171" s="162"/>
      <c r="O171" s="255"/>
      <c r="P171" s="165"/>
      <c r="Q171" s="412"/>
      <c r="R171" s="73"/>
      <c r="S171" s="370"/>
      <c r="T171" s="161" t="e">
        <f>+#REF!+#REF!</f>
        <v>#REF!</v>
      </c>
      <c r="U171" s="370">
        <f>SUM(E171:Q171)</f>
        <v>0</v>
      </c>
      <c r="V171" s="19"/>
      <c r="W171" s="17"/>
      <c r="X171" s="17"/>
    </row>
    <row r="172" spans="1:24" s="18" customFormat="1" ht="108">
      <c r="A172" s="164"/>
      <c r="B172" s="164">
        <v>250318</v>
      </c>
      <c r="C172" s="164"/>
      <c r="D172" s="163" t="s">
        <v>773</v>
      </c>
      <c r="E172" s="190">
        <f t="shared" si="4"/>
        <v>0</v>
      </c>
      <c r="F172" s="190"/>
      <c r="G172" s="290"/>
      <c r="H172" s="162"/>
      <c r="I172" s="828"/>
      <c r="J172" s="313"/>
      <c r="K172" s="290"/>
      <c r="L172" s="290"/>
      <c r="M172" s="290"/>
      <c r="N172" s="162"/>
      <c r="O172" s="255"/>
      <c r="P172" s="165"/>
      <c r="Q172" s="412"/>
      <c r="R172" s="73"/>
      <c r="S172" s="370"/>
      <c r="T172" s="161"/>
      <c r="U172" s="370"/>
      <c r="V172" s="19"/>
      <c r="W172" s="17"/>
      <c r="X172" s="17"/>
    </row>
    <row r="173" spans="1:24" s="22" customFormat="1" ht="72">
      <c r="A173" s="164" t="s">
        <v>1186</v>
      </c>
      <c r="B173" s="164" t="s">
        <v>1146</v>
      </c>
      <c r="C173" s="164"/>
      <c r="D173" s="163" t="s">
        <v>1066</v>
      </c>
      <c r="E173" s="190">
        <f t="shared" si="4"/>
        <v>0</v>
      </c>
      <c r="F173" s="190"/>
      <c r="G173" s="290"/>
      <c r="H173" s="162"/>
      <c r="I173" s="828"/>
      <c r="J173" s="313"/>
      <c r="K173" s="290"/>
      <c r="L173" s="290"/>
      <c r="M173" s="290"/>
      <c r="N173" s="162"/>
      <c r="O173" s="255"/>
      <c r="P173" s="165"/>
      <c r="Q173" s="412"/>
      <c r="R173" s="73"/>
      <c r="S173" s="370"/>
      <c r="T173" s="161">
        <f>+O175+E175</f>
        <v>0</v>
      </c>
      <c r="U173" s="370">
        <f>SUM(E173:Q174)</f>
        <v>0</v>
      </c>
      <c r="V173" s="17"/>
      <c r="W173" s="21"/>
      <c r="X173" s="21"/>
    </row>
    <row r="174" spans="1:24" s="22" customFormat="1" ht="108">
      <c r="A174" s="164" t="s">
        <v>1187</v>
      </c>
      <c r="B174" s="164" t="s">
        <v>978</v>
      </c>
      <c r="C174" s="164"/>
      <c r="D174" s="163" t="s">
        <v>943</v>
      </c>
      <c r="E174" s="190">
        <f t="shared" si="4"/>
        <v>0</v>
      </c>
      <c r="F174" s="190"/>
      <c r="G174" s="290"/>
      <c r="H174" s="162"/>
      <c r="I174" s="828"/>
      <c r="J174" s="313"/>
      <c r="K174" s="290"/>
      <c r="L174" s="290"/>
      <c r="M174" s="290"/>
      <c r="N174" s="162"/>
      <c r="O174" s="255"/>
      <c r="P174" s="165"/>
      <c r="Q174" s="412"/>
      <c r="R174" s="73"/>
      <c r="S174" s="370"/>
      <c r="T174" s="161">
        <f>+O176+E176</f>
        <v>0</v>
      </c>
      <c r="U174" s="370">
        <f>SUM(E174:Q175)</f>
        <v>0</v>
      </c>
      <c r="V174" s="17"/>
      <c r="W174" s="21"/>
      <c r="X174" s="21"/>
    </row>
    <row r="175" spans="1:24" s="18" customFormat="1" ht="162">
      <c r="A175" s="164" t="s">
        <v>1188</v>
      </c>
      <c r="B175" s="225">
        <v>250328</v>
      </c>
      <c r="C175" s="225"/>
      <c r="D175" s="163" t="s">
        <v>133</v>
      </c>
      <c r="E175" s="190">
        <f t="shared" si="4"/>
        <v>0</v>
      </c>
      <c r="F175" s="190"/>
      <c r="G175" s="290"/>
      <c r="H175" s="162"/>
      <c r="I175" s="828"/>
      <c r="J175" s="313"/>
      <c r="K175" s="290"/>
      <c r="L175" s="290"/>
      <c r="M175" s="290"/>
      <c r="N175" s="162"/>
      <c r="O175" s="255"/>
      <c r="P175" s="165"/>
      <c r="Q175" s="412"/>
      <c r="R175" s="73"/>
      <c r="S175" s="370"/>
      <c r="T175" s="161">
        <f>+O177+E177</f>
        <v>0</v>
      </c>
      <c r="U175" s="370">
        <f>SUM(E175:Q176)</f>
        <v>0</v>
      </c>
      <c r="V175" s="19"/>
      <c r="W175" s="17"/>
      <c r="X175" s="17"/>
    </row>
    <row r="176" spans="1:24" s="18" customFormat="1" ht="378">
      <c r="A176" s="225" t="s">
        <v>1189</v>
      </c>
      <c r="B176" s="164">
        <v>250329</v>
      </c>
      <c r="C176" s="164"/>
      <c r="D176" s="348" t="s">
        <v>1181</v>
      </c>
      <c r="E176" s="190">
        <f t="shared" si="4"/>
        <v>0</v>
      </c>
      <c r="F176" s="190"/>
      <c r="G176" s="290"/>
      <c r="H176" s="162"/>
      <c r="I176" s="828"/>
      <c r="J176" s="313"/>
      <c r="K176" s="290"/>
      <c r="L176" s="290"/>
      <c r="M176" s="290"/>
      <c r="N176" s="162"/>
      <c r="O176" s="255"/>
      <c r="P176" s="165"/>
      <c r="Q176" s="412"/>
      <c r="R176" s="73"/>
      <c r="S176" s="370"/>
      <c r="T176" s="161" t="e">
        <f>+#REF!+#REF!</f>
        <v>#REF!</v>
      </c>
      <c r="U176" s="370">
        <f>SUM(E176:Q177)</f>
        <v>0</v>
      </c>
      <c r="V176" s="19"/>
      <c r="W176" s="17"/>
      <c r="X176" s="17"/>
    </row>
    <row r="177" spans="1:24" s="18" customFormat="1" ht="90">
      <c r="A177" s="225" t="s">
        <v>1190</v>
      </c>
      <c r="B177" s="225">
        <v>250330</v>
      </c>
      <c r="C177" s="225"/>
      <c r="D177" s="348" t="s">
        <v>549</v>
      </c>
      <c r="E177" s="190">
        <f t="shared" si="4"/>
        <v>0</v>
      </c>
      <c r="F177" s="190"/>
      <c r="G177" s="290"/>
      <c r="H177" s="162"/>
      <c r="I177" s="828"/>
      <c r="J177" s="313"/>
      <c r="K177" s="290"/>
      <c r="L177" s="290"/>
      <c r="M177" s="290"/>
      <c r="N177" s="162"/>
      <c r="O177" s="255"/>
      <c r="P177" s="165"/>
      <c r="Q177" s="412"/>
      <c r="R177" s="73"/>
      <c r="S177" s="370"/>
      <c r="T177" s="161" t="e">
        <f>+#REF!+#REF!</f>
        <v>#REF!</v>
      </c>
      <c r="U177" s="370">
        <f>SUM(E177:Q177)</f>
        <v>0</v>
      </c>
      <c r="V177" s="19"/>
      <c r="W177" s="17"/>
      <c r="X177" s="17"/>
    </row>
    <row r="178" spans="1:24" s="18" customFormat="1" ht="92.25" customHeight="1">
      <c r="A178" s="225">
        <v>76184300</v>
      </c>
      <c r="B178" s="225" t="s">
        <v>696</v>
      </c>
      <c r="C178" s="225"/>
      <c r="D178" s="163" t="s">
        <v>697</v>
      </c>
      <c r="E178" s="190">
        <f t="shared" si="4"/>
        <v>0</v>
      </c>
      <c r="F178" s="190"/>
      <c r="G178" s="290"/>
      <c r="H178" s="162"/>
      <c r="I178" s="828"/>
      <c r="J178" s="313"/>
      <c r="K178" s="290"/>
      <c r="L178" s="290"/>
      <c r="M178" s="290"/>
      <c r="N178" s="162"/>
      <c r="O178" s="255"/>
      <c r="P178" s="165"/>
      <c r="Q178" s="412"/>
      <c r="R178" s="73"/>
      <c r="S178" s="370"/>
      <c r="T178" s="161" t="e">
        <f>+#REF!+#REF!</f>
        <v>#REF!</v>
      </c>
      <c r="U178" s="370">
        <f>SUM(E178:Q178)</f>
        <v>0</v>
      </c>
      <c r="V178" s="19"/>
      <c r="W178" s="17"/>
      <c r="X178" s="17"/>
    </row>
    <row r="179" spans="1:24" s="18" customFormat="1" ht="72">
      <c r="A179" s="225" t="s">
        <v>184</v>
      </c>
      <c r="B179" s="225" t="s">
        <v>660</v>
      </c>
      <c r="C179" s="225"/>
      <c r="D179" s="539" t="s">
        <v>661</v>
      </c>
      <c r="E179" s="290">
        <f t="shared" si="4"/>
        <v>0</v>
      </c>
      <c r="F179" s="290"/>
      <c r="G179" s="290"/>
      <c r="H179" s="162"/>
      <c r="I179" s="831"/>
      <c r="J179" s="401"/>
      <c r="K179" s="290"/>
      <c r="L179" s="290"/>
      <c r="M179" s="290"/>
      <c r="N179" s="162"/>
      <c r="O179" s="255"/>
      <c r="P179" s="165"/>
      <c r="Q179" s="412"/>
      <c r="R179" s="73"/>
      <c r="S179" s="370"/>
      <c r="T179" s="161"/>
      <c r="U179" s="370"/>
      <c r="V179" s="19"/>
      <c r="W179" s="17"/>
      <c r="X179" s="17"/>
    </row>
    <row r="180" spans="1:24" s="18" customFormat="1" ht="144">
      <c r="A180" s="232" t="s">
        <v>1191</v>
      </c>
      <c r="B180" s="232">
        <v>250376</v>
      </c>
      <c r="C180" s="232"/>
      <c r="D180" s="163" t="s">
        <v>1027</v>
      </c>
      <c r="E180" s="190">
        <f t="shared" si="4"/>
        <v>0</v>
      </c>
      <c r="F180" s="190"/>
      <c r="G180" s="290"/>
      <c r="H180" s="162"/>
      <c r="I180" s="831"/>
      <c r="J180" s="281"/>
      <c r="K180" s="280"/>
      <c r="L180" s="280"/>
      <c r="M180" s="280"/>
      <c r="N180" s="193"/>
      <c r="O180" s="393"/>
      <c r="P180" s="194"/>
      <c r="Q180" s="412"/>
      <c r="R180" s="73"/>
      <c r="S180" s="370"/>
      <c r="T180" s="161">
        <f>+O182+E182</f>
        <v>0</v>
      </c>
      <c r="U180" s="370">
        <f>SUM(E180:Q181)</f>
        <v>0</v>
      </c>
      <c r="V180" s="19"/>
      <c r="W180" s="17"/>
      <c r="X180" s="17"/>
    </row>
    <row r="181" spans="1:24" s="18" customFormat="1" ht="36">
      <c r="A181" s="230" t="s">
        <v>1192</v>
      </c>
      <c r="B181" s="230">
        <v>250380</v>
      </c>
      <c r="C181" s="230"/>
      <c r="D181" s="163" t="s">
        <v>238</v>
      </c>
      <c r="E181" s="258">
        <f t="shared" si="4"/>
        <v>0</v>
      </c>
      <c r="F181" s="258"/>
      <c r="G181" s="153"/>
      <c r="H181" s="256"/>
      <c r="I181" s="816"/>
      <c r="J181" s="281"/>
      <c r="K181" s="280"/>
      <c r="L181" s="280"/>
      <c r="M181" s="280"/>
      <c r="N181" s="193"/>
      <c r="O181" s="393"/>
      <c r="P181" s="194"/>
      <c r="Q181" s="407"/>
      <c r="R181" s="73"/>
      <c r="S181" s="370"/>
      <c r="T181" s="161">
        <f>+O183+E183</f>
        <v>0</v>
      </c>
      <c r="U181" s="370">
        <f>SUM(E181:Q182)</f>
        <v>0</v>
      </c>
      <c r="V181" s="19"/>
      <c r="W181" s="17"/>
      <c r="X181" s="17"/>
    </row>
    <row r="182" spans="1:24" s="494" customFormat="1" ht="126">
      <c r="A182" s="369" t="s">
        <v>1193</v>
      </c>
      <c r="B182" s="369">
        <v>250380</v>
      </c>
      <c r="C182" s="369"/>
      <c r="D182" s="367" t="s">
        <v>239</v>
      </c>
      <c r="E182" s="447">
        <f t="shared" si="4"/>
        <v>0</v>
      </c>
      <c r="F182" s="447"/>
      <c r="G182" s="448"/>
      <c r="H182" s="449"/>
      <c r="I182" s="820"/>
      <c r="J182" s="301"/>
      <c r="K182" s="448"/>
      <c r="L182" s="448"/>
      <c r="M182" s="448"/>
      <c r="N182" s="449"/>
      <c r="O182" s="490"/>
      <c r="P182" s="491"/>
      <c r="Q182" s="492"/>
      <c r="R182" s="73"/>
      <c r="S182" s="440"/>
      <c r="T182" s="372">
        <f>+O184+E184</f>
        <v>0</v>
      </c>
      <c r="U182" s="440">
        <f>SUM(E182:Q183)</f>
        <v>0</v>
      </c>
      <c r="V182" s="117"/>
      <c r="W182" s="493"/>
      <c r="X182" s="493"/>
    </row>
    <row r="183" spans="1:24" s="494" customFormat="1" ht="54">
      <c r="A183" s="369" t="s">
        <v>1194</v>
      </c>
      <c r="B183" s="369">
        <v>250380</v>
      </c>
      <c r="C183" s="369"/>
      <c r="D183" s="367" t="s">
        <v>240</v>
      </c>
      <c r="E183" s="447">
        <f t="shared" si="4"/>
        <v>0</v>
      </c>
      <c r="F183" s="447"/>
      <c r="G183" s="448"/>
      <c r="H183" s="449"/>
      <c r="I183" s="820"/>
      <c r="J183" s="301"/>
      <c r="K183" s="448"/>
      <c r="L183" s="448"/>
      <c r="M183" s="448"/>
      <c r="N183" s="449"/>
      <c r="O183" s="490"/>
      <c r="P183" s="491"/>
      <c r="Q183" s="492"/>
      <c r="R183" s="73"/>
      <c r="S183" s="440"/>
      <c r="T183" s="372" t="e">
        <f>+#REF!+#REF!</f>
        <v>#REF!</v>
      </c>
      <c r="U183" s="440">
        <f>SUM(E183:Q184)</f>
        <v>0</v>
      </c>
      <c r="V183" s="117"/>
      <c r="W183" s="493"/>
      <c r="X183" s="493"/>
    </row>
    <row r="184" spans="1:24" s="494" customFormat="1" ht="36">
      <c r="A184" s="369" t="s">
        <v>1195</v>
      </c>
      <c r="B184" s="369">
        <v>250380</v>
      </c>
      <c r="C184" s="369"/>
      <c r="D184" s="367" t="s">
        <v>1182</v>
      </c>
      <c r="E184" s="447">
        <f t="shared" si="4"/>
        <v>0</v>
      </c>
      <c r="F184" s="447"/>
      <c r="G184" s="448"/>
      <c r="H184" s="449"/>
      <c r="I184" s="820"/>
      <c r="J184" s="301"/>
      <c r="K184" s="448"/>
      <c r="L184" s="448"/>
      <c r="M184" s="448"/>
      <c r="N184" s="449"/>
      <c r="O184" s="490"/>
      <c r="P184" s="491"/>
      <c r="Q184" s="492"/>
      <c r="R184" s="73"/>
      <c r="S184" s="440"/>
      <c r="T184" s="372" t="e">
        <f>+#REF!+#REF!</f>
        <v>#REF!</v>
      </c>
      <c r="U184" s="440">
        <f>SUM(E184:Q184)</f>
        <v>0</v>
      </c>
      <c r="V184" s="117"/>
      <c r="W184" s="493"/>
      <c r="X184" s="493"/>
    </row>
    <row r="185" spans="1:24" s="494" customFormat="1" ht="72">
      <c r="A185" s="369" t="s">
        <v>737</v>
      </c>
      <c r="B185" s="369">
        <v>250380</v>
      </c>
      <c r="C185" s="369"/>
      <c r="D185" s="367" t="s">
        <v>756</v>
      </c>
      <c r="E185" s="447">
        <f t="shared" si="4"/>
        <v>0</v>
      </c>
      <c r="F185" s="447"/>
      <c r="G185" s="448"/>
      <c r="H185" s="449"/>
      <c r="I185" s="820"/>
      <c r="J185" s="301"/>
      <c r="K185" s="448"/>
      <c r="L185" s="448"/>
      <c r="M185" s="448"/>
      <c r="N185" s="449"/>
      <c r="O185" s="490"/>
      <c r="P185" s="491"/>
      <c r="Q185" s="492"/>
      <c r="R185" s="73"/>
      <c r="S185" s="440"/>
      <c r="T185" s="372"/>
      <c r="U185" s="440"/>
      <c r="V185" s="117"/>
      <c r="W185" s="493"/>
      <c r="X185" s="493"/>
    </row>
    <row r="186" spans="1:24" s="494" customFormat="1" ht="72">
      <c r="A186" s="369" t="s">
        <v>603</v>
      </c>
      <c r="B186" s="369">
        <v>250380</v>
      </c>
      <c r="C186" s="369"/>
      <c r="D186" s="367" t="s">
        <v>130</v>
      </c>
      <c r="E186" s="447">
        <f t="shared" si="4"/>
        <v>0</v>
      </c>
      <c r="F186" s="447"/>
      <c r="G186" s="448"/>
      <c r="H186" s="449"/>
      <c r="I186" s="820"/>
      <c r="J186" s="301"/>
      <c r="K186" s="448"/>
      <c r="L186" s="448"/>
      <c r="M186" s="448"/>
      <c r="N186" s="449"/>
      <c r="O186" s="490"/>
      <c r="P186" s="491"/>
      <c r="Q186" s="492"/>
      <c r="R186" s="73"/>
      <c r="S186" s="440"/>
      <c r="T186" s="372"/>
      <c r="U186" s="440"/>
      <c r="V186" s="117"/>
      <c r="W186" s="493"/>
      <c r="X186" s="493"/>
    </row>
    <row r="187" spans="1:24" s="494" customFormat="1" ht="90">
      <c r="A187" s="369" t="s">
        <v>942</v>
      </c>
      <c r="B187" s="369">
        <v>250380</v>
      </c>
      <c r="C187" s="369"/>
      <c r="D187" s="367" t="s">
        <v>609</v>
      </c>
      <c r="E187" s="447">
        <f t="shared" si="4"/>
        <v>0</v>
      </c>
      <c r="F187" s="447"/>
      <c r="G187" s="448"/>
      <c r="H187" s="449"/>
      <c r="I187" s="820"/>
      <c r="J187" s="301"/>
      <c r="K187" s="448"/>
      <c r="L187" s="448"/>
      <c r="M187" s="448"/>
      <c r="N187" s="449"/>
      <c r="O187" s="490"/>
      <c r="P187" s="491"/>
      <c r="Q187" s="492"/>
      <c r="R187" s="73"/>
      <c r="S187" s="440"/>
      <c r="T187" s="372"/>
      <c r="U187" s="440"/>
      <c r="V187" s="117"/>
      <c r="W187" s="493"/>
      <c r="X187" s="493"/>
    </row>
    <row r="188" spans="1:24" s="494" customFormat="1" ht="72">
      <c r="A188" s="369" t="s">
        <v>604</v>
      </c>
      <c r="B188" s="369" t="s">
        <v>605</v>
      </c>
      <c r="C188" s="369"/>
      <c r="D188" s="367" t="s">
        <v>606</v>
      </c>
      <c r="E188" s="447">
        <f t="shared" si="4"/>
        <v>0</v>
      </c>
      <c r="F188" s="447"/>
      <c r="G188" s="448"/>
      <c r="H188" s="449"/>
      <c r="I188" s="820"/>
      <c r="J188" s="301"/>
      <c r="K188" s="448"/>
      <c r="L188" s="448"/>
      <c r="M188" s="448"/>
      <c r="N188" s="449"/>
      <c r="O188" s="490"/>
      <c r="P188" s="491"/>
      <c r="Q188" s="492"/>
      <c r="R188" s="73"/>
      <c r="S188" s="440"/>
      <c r="T188" s="372"/>
      <c r="U188" s="440"/>
      <c r="V188" s="117"/>
      <c r="W188" s="493"/>
      <c r="X188" s="493"/>
    </row>
    <row r="189" spans="1:24" s="494" customFormat="1" ht="90">
      <c r="A189" s="369" t="s">
        <v>879</v>
      </c>
      <c r="B189" s="369" t="s">
        <v>605</v>
      </c>
      <c r="C189" s="369"/>
      <c r="D189" s="367" t="s">
        <v>963</v>
      </c>
      <c r="E189" s="447">
        <f t="shared" si="4"/>
        <v>0</v>
      </c>
      <c r="F189" s="447"/>
      <c r="G189" s="448"/>
      <c r="H189" s="449"/>
      <c r="I189" s="820"/>
      <c r="J189" s="301"/>
      <c r="K189" s="448"/>
      <c r="L189" s="448"/>
      <c r="M189" s="448"/>
      <c r="N189" s="449"/>
      <c r="O189" s="490"/>
      <c r="P189" s="491"/>
      <c r="Q189" s="492"/>
      <c r="R189" s="73"/>
      <c r="S189" s="440"/>
      <c r="T189" s="372"/>
      <c r="U189" s="440"/>
      <c r="V189" s="117"/>
      <c r="W189" s="493"/>
      <c r="X189" s="493"/>
    </row>
    <row r="190" spans="1:24" s="494" customFormat="1" ht="90">
      <c r="A190" s="230" t="s">
        <v>607</v>
      </c>
      <c r="B190" s="230" t="s">
        <v>608</v>
      </c>
      <c r="C190" s="230"/>
      <c r="D190" s="103" t="s">
        <v>279</v>
      </c>
      <c r="E190" s="195">
        <f t="shared" si="4"/>
        <v>0</v>
      </c>
      <c r="F190" s="195"/>
      <c r="G190" s="195"/>
      <c r="H190" s="193"/>
      <c r="I190" s="821"/>
      <c r="J190" s="281"/>
      <c r="K190" s="280"/>
      <c r="L190" s="280"/>
      <c r="M190" s="280"/>
      <c r="N190" s="193"/>
      <c r="O190" s="393"/>
      <c r="P190" s="194"/>
      <c r="Q190" s="492"/>
      <c r="R190" s="73"/>
      <c r="S190" s="440"/>
      <c r="T190" s="372"/>
      <c r="U190" s="440"/>
      <c r="V190" s="117"/>
      <c r="W190" s="493"/>
      <c r="X190" s="493"/>
    </row>
    <row r="191" spans="1:24" s="20" customFormat="1" ht="144">
      <c r="A191" s="230" t="s">
        <v>1196</v>
      </c>
      <c r="B191" s="230" t="s">
        <v>498</v>
      </c>
      <c r="C191" s="230"/>
      <c r="D191" s="236" t="s">
        <v>1226</v>
      </c>
      <c r="E191" s="110">
        <f t="shared" si="4"/>
        <v>0</v>
      </c>
      <c r="F191" s="110"/>
      <c r="G191" s="110"/>
      <c r="H191" s="99"/>
      <c r="I191" s="808"/>
      <c r="J191" s="143"/>
      <c r="K191" s="58"/>
      <c r="L191" s="58"/>
      <c r="M191" s="58"/>
      <c r="N191" s="99"/>
      <c r="O191" s="392"/>
      <c r="P191" s="59"/>
      <c r="Q191" s="407"/>
      <c r="R191" s="73"/>
      <c r="S191" s="370"/>
      <c r="T191" s="161">
        <f>+O170+E170</f>
        <v>0</v>
      </c>
      <c r="U191" s="370">
        <f>SUM(E193:Q193)</f>
        <v>0</v>
      </c>
      <c r="V191" s="19"/>
      <c r="W191" s="19"/>
      <c r="X191" s="19"/>
    </row>
    <row r="192" spans="1:24" s="20" customFormat="1" ht="90">
      <c r="A192" s="230"/>
      <c r="B192" s="230">
        <v>250341</v>
      </c>
      <c r="C192" s="230"/>
      <c r="D192" s="236" t="s">
        <v>280</v>
      </c>
      <c r="E192" s="110">
        <f t="shared" si="4"/>
        <v>0</v>
      </c>
      <c r="F192" s="110"/>
      <c r="G192" s="110"/>
      <c r="H192" s="99"/>
      <c r="I192" s="808"/>
      <c r="J192" s="143"/>
      <c r="K192" s="58"/>
      <c r="L192" s="58"/>
      <c r="M192" s="58"/>
      <c r="N192" s="99"/>
      <c r="O192" s="392"/>
      <c r="P192" s="59"/>
      <c r="Q192" s="407"/>
      <c r="R192" s="73"/>
      <c r="S192" s="370"/>
      <c r="T192" s="161"/>
      <c r="U192" s="370"/>
      <c r="V192" s="19"/>
      <c r="W192" s="19"/>
      <c r="X192" s="19"/>
    </row>
    <row r="193" spans="1:24" s="20" customFormat="1" ht="105.75" customHeight="1" thickBot="1">
      <c r="A193" s="230" t="s">
        <v>1197</v>
      </c>
      <c r="B193" s="230">
        <v>250388</v>
      </c>
      <c r="C193" s="230"/>
      <c r="D193" s="235" t="s">
        <v>252</v>
      </c>
      <c r="E193" s="110">
        <f t="shared" si="4"/>
        <v>0</v>
      </c>
      <c r="F193" s="110"/>
      <c r="G193" s="58"/>
      <c r="H193" s="99"/>
      <c r="I193" s="808"/>
      <c r="J193" s="143"/>
      <c r="K193" s="58"/>
      <c r="L193" s="58"/>
      <c r="M193" s="58"/>
      <c r="N193" s="99"/>
      <c r="O193" s="392"/>
      <c r="P193" s="59"/>
      <c r="Q193" s="405"/>
      <c r="R193" s="73"/>
      <c r="S193" s="370"/>
      <c r="T193" s="161">
        <f>+O194+E194</f>
        <v>0</v>
      </c>
      <c r="U193" s="370"/>
      <c r="V193" s="19"/>
      <c r="W193" s="19"/>
      <c r="X193" s="19"/>
    </row>
    <row r="194" spans="1:24" s="20" customFormat="1" ht="21" thickBot="1">
      <c r="A194" s="380"/>
      <c r="B194" s="380" t="s">
        <v>324</v>
      </c>
      <c r="C194" s="380"/>
      <c r="D194" s="212" t="s">
        <v>309</v>
      </c>
      <c r="E194" s="386">
        <f>+E168+E155+E160+E136+E148+E137+E46+E152+E16+E122+E117+E93+E71+E31+E10+E23</f>
        <v>0</v>
      </c>
      <c r="F194" s="386"/>
      <c r="G194" s="386">
        <f aca="true" t="shared" si="5" ref="G194:Q194">+G168+G155+G160+G136+G148+G137+G46+G152+G16+G122+G117+G93+G71+G31+G10+G23</f>
        <v>0</v>
      </c>
      <c r="H194" s="191">
        <f t="shared" si="5"/>
        <v>0</v>
      </c>
      <c r="I194" s="832"/>
      <c r="J194" s="387">
        <f t="shared" si="5"/>
        <v>0</v>
      </c>
      <c r="K194" s="386">
        <f t="shared" si="5"/>
        <v>0</v>
      </c>
      <c r="L194" s="386">
        <f t="shared" si="5"/>
        <v>0</v>
      </c>
      <c r="M194" s="386">
        <f t="shared" si="5"/>
        <v>0</v>
      </c>
      <c r="N194" s="191">
        <f t="shared" si="5"/>
        <v>0</v>
      </c>
      <c r="O194" s="387">
        <f t="shared" si="5"/>
        <v>0</v>
      </c>
      <c r="P194" s="180">
        <f t="shared" si="5"/>
        <v>0</v>
      </c>
      <c r="Q194" s="419">
        <f t="shared" si="5"/>
        <v>0</v>
      </c>
      <c r="R194" s="73"/>
      <c r="S194" s="370"/>
      <c r="T194" s="161" t="e">
        <f>+#REF!+#REF!</f>
        <v>#REF!</v>
      </c>
      <c r="U194" s="209"/>
      <c r="V194" s="19"/>
      <c r="W194" s="19"/>
      <c r="X194" s="19"/>
    </row>
    <row r="195" spans="1:24" s="20" customFormat="1" ht="17.25">
      <c r="A195" s="36"/>
      <c r="B195" s="36"/>
      <c r="C195" s="36"/>
      <c r="D195" s="65" t="s">
        <v>518</v>
      </c>
      <c r="E195" s="106">
        <v>-2445940400</v>
      </c>
      <c r="F195" s="106"/>
      <c r="G195" s="106">
        <v>-448073860</v>
      </c>
      <c r="H195" s="106">
        <v>-103449496</v>
      </c>
      <c r="I195" s="106"/>
      <c r="J195" s="106">
        <v>-84041514</v>
      </c>
      <c r="K195" s="106">
        <v>-69420920</v>
      </c>
      <c r="L195" s="106">
        <v>-11486277</v>
      </c>
      <c r="M195" s="106">
        <v>-3270397</v>
      </c>
      <c r="N195" s="106">
        <v>-14620594</v>
      </c>
      <c r="O195" s="106">
        <v>-12096700</v>
      </c>
      <c r="P195" s="106">
        <v>-10975800</v>
      </c>
      <c r="Q195" s="106">
        <v>-2529981914</v>
      </c>
      <c r="R195" s="73"/>
      <c r="S195" s="370"/>
      <c r="T195" s="161">
        <f>+O196+E196</f>
        <v>0</v>
      </c>
      <c r="U195" s="19"/>
      <c r="V195" s="30"/>
      <c r="W195" s="19"/>
      <c r="X195" s="19"/>
    </row>
    <row r="196" spans="1:24" s="20" customFormat="1" ht="18" thickBot="1">
      <c r="A196" s="36"/>
      <c r="B196" s="36"/>
      <c r="C196" s="36"/>
      <c r="D196" s="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391"/>
      <c r="P196" s="391"/>
      <c r="Q196" s="391"/>
      <c r="R196" s="73"/>
      <c r="S196" s="370"/>
      <c r="T196" s="161">
        <f aca="true" t="shared" si="6" ref="T196:T213">+O198+E198</f>
        <v>0</v>
      </c>
      <c r="U196" s="19"/>
      <c r="V196" s="19"/>
      <c r="W196" s="19"/>
      <c r="X196" s="19"/>
    </row>
    <row r="197" spans="1:24" s="20" customFormat="1" ht="17.25">
      <c r="A197" s="37"/>
      <c r="B197" s="37" t="s">
        <v>213</v>
      </c>
      <c r="C197" s="787"/>
      <c r="D197" s="38"/>
      <c r="E197" s="94">
        <f aca="true" t="shared" si="7" ref="E197:Q197">+E11</f>
        <v>0</v>
      </c>
      <c r="F197" s="94">
        <f>+F11</f>
        <v>0</v>
      </c>
      <c r="G197" s="94">
        <f>+G11</f>
        <v>0</v>
      </c>
      <c r="H197" s="94">
        <f>+H11</f>
        <v>0</v>
      </c>
      <c r="I197" s="94">
        <f>+I11</f>
        <v>0</v>
      </c>
      <c r="J197" s="112">
        <f t="shared" si="7"/>
        <v>0</v>
      </c>
      <c r="K197" s="60">
        <f t="shared" si="7"/>
        <v>0</v>
      </c>
      <c r="L197" s="60">
        <f t="shared" si="7"/>
        <v>0</v>
      </c>
      <c r="M197" s="60">
        <f t="shared" si="7"/>
        <v>0</v>
      </c>
      <c r="N197" s="60">
        <f t="shared" si="7"/>
        <v>0</v>
      </c>
      <c r="O197" s="60">
        <f t="shared" si="7"/>
        <v>0</v>
      </c>
      <c r="P197" s="60">
        <f t="shared" si="7"/>
        <v>0</v>
      </c>
      <c r="Q197" s="60">
        <f t="shared" si="7"/>
        <v>0</v>
      </c>
      <c r="R197" s="73"/>
      <c r="S197" s="370"/>
      <c r="T197" s="161">
        <f t="shared" si="6"/>
        <v>0</v>
      </c>
      <c r="U197" s="209">
        <v>-1069500</v>
      </c>
      <c r="V197" s="19"/>
      <c r="W197" s="19"/>
      <c r="X197" s="19"/>
    </row>
    <row r="198" spans="1:24" s="20" customFormat="1" ht="17.25">
      <c r="A198" s="39"/>
      <c r="B198" s="39" t="s">
        <v>215</v>
      </c>
      <c r="C198" s="789"/>
      <c r="D198" s="40"/>
      <c r="E198" s="95">
        <f aca="true" t="shared" si="8" ref="E198:Q198">SUM(E132:E134,E89:E90,E32:E42,E18)+E43+E48</f>
        <v>0</v>
      </c>
      <c r="F198" s="95">
        <f>SUM(F132:F134,F89:F90,F32:F42,F18)+F43+F48</f>
        <v>0</v>
      </c>
      <c r="G198" s="95">
        <f>SUM(G132:G134,G89:G90,G32:G42,G18)+G43+G48</f>
        <v>0</v>
      </c>
      <c r="H198" s="95">
        <f>SUM(H132:H134,H89:H90,H32:H42,H18)+H43+H48</f>
        <v>0</v>
      </c>
      <c r="I198" s="95">
        <f>SUM(I132:I134,I89:I90,I32:I42,I18)+I43+I48</f>
        <v>0</v>
      </c>
      <c r="J198" s="61">
        <f t="shared" si="8"/>
        <v>0</v>
      </c>
      <c r="K198" s="61">
        <f t="shared" si="8"/>
        <v>0</v>
      </c>
      <c r="L198" s="61">
        <f t="shared" si="8"/>
        <v>0</v>
      </c>
      <c r="M198" s="61">
        <f t="shared" si="8"/>
        <v>0</v>
      </c>
      <c r="N198" s="61">
        <f t="shared" si="8"/>
        <v>0</v>
      </c>
      <c r="O198" s="61">
        <f t="shared" si="8"/>
        <v>0</v>
      </c>
      <c r="P198" s="61">
        <f t="shared" si="8"/>
        <v>0</v>
      </c>
      <c r="Q198" s="61">
        <f t="shared" si="8"/>
        <v>0</v>
      </c>
      <c r="R198" s="73"/>
      <c r="S198" s="370"/>
      <c r="T198" s="161">
        <f t="shared" si="6"/>
        <v>0</v>
      </c>
      <c r="U198" s="209">
        <v>-5314189</v>
      </c>
      <c r="V198" s="19"/>
      <c r="W198" s="19"/>
      <c r="X198" s="19"/>
    </row>
    <row r="199" spans="1:24" s="20" customFormat="1" ht="17.25">
      <c r="A199" s="39"/>
      <c r="B199" s="39" t="s">
        <v>216</v>
      </c>
      <c r="C199" s="789"/>
      <c r="D199" s="40"/>
      <c r="E199" s="95">
        <f aca="true" t="shared" si="9" ref="E199:Q199">SUM(E73:E83,E88)</f>
        <v>0</v>
      </c>
      <c r="F199" s="95">
        <f>SUM(F73:F83,F88)</f>
        <v>0</v>
      </c>
      <c r="G199" s="95">
        <f>SUM(G73:G83,G88)</f>
        <v>0</v>
      </c>
      <c r="H199" s="95">
        <f>SUM(H73:H83,H88)</f>
        <v>0</v>
      </c>
      <c r="I199" s="95">
        <f>SUM(I73:I83,I88)</f>
        <v>0</v>
      </c>
      <c r="J199" s="61">
        <f t="shared" si="9"/>
        <v>0</v>
      </c>
      <c r="K199" s="61">
        <f t="shared" si="9"/>
        <v>0</v>
      </c>
      <c r="L199" s="61">
        <f t="shared" si="9"/>
        <v>0</v>
      </c>
      <c r="M199" s="61">
        <f t="shared" si="9"/>
        <v>0</v>
      </c>
      <c r="N199" s="61">
        <f t="shared" si="9"/>
        <v>0</v>
      </c>
      <c r="O199" s="61">
        <f t="shared" si="9"/>
        <v>0</v>
      </c>
      <c r="P199" s="61">
        <f t="shared" si="9"/>
        <v>0</v>
      </c>
      <c r="Q199" s="61">
        <f t="shared" si="9"/>
        <v>0</v>
      </c>
      <c r="R199" s="73"/>
      <c r="S199" s="370"/>
      <c r="T199" s="161">
        <f t="shared" si="6"/>
        <v>0</v>
      </c>
      <c r="U199" s="209">
        <v>-17405106</v>
      </c>
      <c r="V199" s="19"/>
      <c r="W199" s="19"/>
      <c r="X199" s="19"/>
    </row>
    <row r="200" spans="1:24" s="32" customFormat="1" ht="17.25">
      <c r="A200" s="39"/>
      <c r="B200" s="39" t="s">
        <v>217</v>
      </c>
      <c r="C200" s="789"/>
      <c r="D200" s="40"/>
      <c r="E200" s="95">
        <f aca="true" t="shared" si="10" ref="E200:Q200">+E100+E102+E52+E53+E54+E121+E111+E108+E105+E96+E95+E110+E120+E113+E49</f>
        <v>0</v>
      </c>
      <c r="F200" s="95">
        <f>+F100+F102+F52+F53+F54+F121+F111+F108+F105+F96+F95+F110+F120+F113+F49</f>
        <v>0</v>
      </c>
      <c r="G200" s="95">
        <f>+G100+G102+G52+G53+G54+G121+G111+G108+G105+G96+G95+G110+G120+G113+G49</f>
        <v>0</v>
      </c>
      <c r="H200" s="95">
        <f>+H100+H102+H52+H53+H54+H121+H111+H108+H105+H96+H95+H110+H120+H113+H49</f>
        <v>0</v>
      </c>
      <c r="I200" s="95">
        <f>+I100+I102+I52+I53+I54+I121+I111+I108+I105+I96+I95+I110+I120+I113+I49</f>
        <v>0</v>
      </c>
      <c r="J200" s="61">
        <f t="shared" si="10"/>
        <v>0</v>
      </c>
      <c r="K200" s="61">
        <f t="shared" si="10"/>
        <v>0</v>
      </c>
      <c r="L200" s="61">
        <f t="shared" si="10"/>
        <v>0</v>
      </c>
      <c r="M200" s="61">
        <f t="shared" si="10"/>
        <v>0</v>
      </c>
      <c r="N200" s="61">
        <f t="shared" si="10"/>
        <v>0</v>
      </c>
      <c r="O200" s="61">
        <f t="shared" si="10"/>
        <v>0</v>
      </c>
      <c r="P200" s="61">
        <f t="shared" si="10"/>
        <v>0</v>
      </c>
      <c r="Q200" s="61">
        <f t="shared" si="10"/>
        <v>0</v>
      </c>
      <c r="R200" s="73"/>
      <c r="S200" s="370"/>
      <c r="T200" s="161">
        <f t="shared" si="6"/>
        <v>0</v>
      </c>
      <c r="U200" s="209">
        <v>-1068166</v>
      </c>
      <c r="V200" s="19"/>
      <c r="W200" s="30"/>
      <c r="X200" s="30"/>
    </row>
    <row r="201" spans="1:24" s="20" customFormat="1" ht="17.25">
      <c r="A201" s="39"/>
      <c r="B201" s="39" t="s">
        <v>310</v>
      </c>
      <c r="C201" s="789"/>
      <c r="D201" s="40"/>
      <c r="E201" s="95"/>
      <c r="F201" s="95"/>
      <c r="G201" s="95"/>
      <c r="H201" s="95"/>
      <c r="I201" s="95"/>
      <c r="J201" s="113"/>
      <c r="K201" s="61"/>
      <c r="L201" s="61"/>
      <c r="M201" s="61"/>
      <c r="N201" s="61"/>
      <c r="O201" s="61"/>
      <c r="P201" s="61"/>
      <c r="Q201" s="61"/>
      <c r="R201" s="73"/>
      <c r="S201" s="370"/>
      <c r="T201" s="161">
        <f t="shared" si="6"/>
        <v>0</v>
      </c>
      <c r="U201" s="209">
        <v>0</v>
      </c>
      <c r="V201" s="19"/>
      <c r="W201" s="19"/>
      <c r="X201" s="19"/>
    </row>
    <row r="202" spans="1:24" s="20" customFormat="1" ht="17.25">
      <c r="A202" s="39"/>
      <c r="B202" s="39" t="s">
        <v>311</v>
      </c>
      <c r="C202" s="789"/>
      <c r="D202" s="40"/>
      <c r="E202" s="95">
        <f aca="true" t="shared" si="11" ref="E202:Q202">SUM(E91,E124:E131)</f>
        <v>0</v>
      </c>
      <c r="F202" s="95">
        <f>SUM(F91,F124:F131)</f>
        <v>0</v>
      </c>
      <c r="G202" s="95">
        <f>SUM(G91,G124:G131)</f>
        <v>0</v>
      </c>
      <c r="H202" s="95">
        <f>SUM(H91,H124:H131)</f>
        <v>0</v>
      </c>
      <c r="I202" s="95">
        <f>SUM(I91,I124:I131)</f>
        <v>0</v>
      </c>
      <c r="J202" s="113">
        <f t="shared" si="11"/>
        <v>0</v>
      </c>
      <c r="K202" s="61">
        <f t="shared" si="11"/>
        <v>0</v>
      </c>
      <c r="L202" s="61">
        <f t="shared" si="11"/>
        <v>0</v>
      </c>
      <c r="M202" s="61">
        <f t="shared" si="11"/>
        <v>0</v>
      </c>
      <c r="N202" s="61">
        <f t="shared" si="11"/>
        <v>0</v>
      </c>
      <c r="O202" s="61">
        <f t="shared" si="11"/>
        <v>0</v>
      </c>
      <c r="P202" s="61">
        <f t="shared" si="11"/>
        <v>0</v>
      </c>
      <c r="Q202" s="61">
        <f t="shared" si="11"/>
        <v>0</v>
      </c>
      <c r="R202" s="73"/>
      <c r="S202" s="370"/>
      <c r="T202" s="161">
        <f t="shared" si="6"/>
        <v>0</v>
      </c>
      <c r="U202" s="209">
        <v>-3114517</v>
      </c>
      <c r="V202" s="19"/>
      <c r="W202" s="19"/>
      <c r="X202" s="19"/>
    </row>
    <row r="203" spans="1:24" s="20" customFormat="1" ht="17.25">
      <c r="A203" s="39"/>
      <c r="B203" s="39" t="s">
        <v>312</v>
      </c>
      <c r="C203" s="789"/>
      <c r="D203" s="40"/>
      <c r="E203" s="95">
        <f>+E19+E25</f>
        <v>0</v>
      </c>
      <c r="F203" s="95">
        <f>+F19+F25</f>
        <v>0</v>
      </c>
      <c r="G203" s="95">
        <f>+G19+G25</f>
        <v>0</v>
      </c>
      <c r="H203" s="95">
        <f>+H19+H25</f>
        <v>0</v>
      </c>
      <c r="I203" s="95">
        <f>+I19+I25</f>
        <v>0</v>
      </c>
      <c r="J203" s="113">
        <f aca="true" t="shared" si="12" ref="J203:Q203">+J19+J25</f>
        <v>0</v>
      </c>
      <c r="K203" s="61">
        <f t="shared" si="12"/>
        <v>0</v>
      </c>
      <c r="L203" s="61">
        <f t="shared" si="12"/>
        <v>0</v>
      </c>
      <c r="M203" s="61">
        <f t="shared" si="12"/>
        <v>0</v>
      </c>
      <c r="N203" s="61">
        <f t="shared" si="12"/>
        <v>0</v>
      </c>
      <c r="O203" s="61">
        <f t="shared" si="12"/>
        <v>0</v>
      </c>
      <c r="P203" s="61">
        <f t="shared" si="12"/>
        <v>0</v>
      </c>
      <c r="Q203" s="61">
        <f t="shared" si="12"/>
        <v>0</v>
      </c>
      <c r="R203" s="73"/>
      <c r="S203" s="370"/>
      <c r="T203" s="161">
        <f t="shared" si="6"/>
        <v>0</v>
      </c>
      <c r="U203" s="209">
        <v>-61200</v>
      </c>
      <c r="V203" s="19"/>
      <c r="W203" s="19"/>
      <c r="X203" s="19"/>
    </row>
    <row r="204" spans="1:24" s="20" customFormat="1" ht="17.25">
      <c r="A204" s="39"/>
      <c r="B204" s="39" t="s">
        <v>313</v>
      </c>
      <c r="C204" s="789"/>
      <c r="D204" s="40"/>
      <c r="E204" s="95">
        <f>+E55+E58+E61+E65+E68+E69+E44</f>
        <v>0</v>
      </c>
      <c r="F204" s="95">
        <f>+F55+F58+F61+F65+F68+F69+F44</f>
        <v>0</v>
      </c>
      <c r="G204" s="95">
        <f>+G55+G58+G61+G65+G68+G69+G44</f>
        <v>0</v>
      </c>
      <c r="H204" s="95">
        <f>+H55+H58+H61+H65+H68+H69+H44</f>
        <v>0</v>
      </c>
      <c r="I204" s="95">
        <f>+I55+I58+I61+I65+I68+I69+I44</f>
        <v>0</v>
      </c>
      <c r="J204" s="95">
        <f aca="true" t="shared" si="13" ref="J204:Q204">+J55+J58+J61+J65+J68+J69+J44</f>
        <v>0</v>
      </c>
      <c r="K204" s="95">
        <f t="shared" si="13"/>
        <v>0</v>
      </c>
      <c r="L204" s="95">
        <f t="shared" si="13"/>
        <v>0</v>
      </c>
      <c r="M204" s="95">
        <f t="shared" si="13"/>
        <v>0</v>
      </c>
      <c r="N204" s="95">
        <f t="shared" si="13"/>
        <v>0</v>
      </c>
      <c r="O204" s="95">
        <f t="shared" si="13"/>
        <v>0</v>
      </c>
      <c r="P204" s="95">
        <f t="shared" si="13"/>
        <v>0</v>
      </c>
      <c r="Q204" s="95">
        <f t="shared" si="13"/>
        <v>0</v>
      </c>
      <c r="R204" s="73"/>
      <c r="S204" s="370"/>
      <c r="T204" s="161">
        <f t="shared" si="6"/>
        <v>0</v>
      </c>
      <c r="U204" s="209">
        <v>43475</v>
      </c>
      <c r="V204" s="19"/>
      <c r="W204" s="19"/>
      <c r="X204" s="19"/>
    </row>
    <row r="205" spans="1:24" s="20" customFormat="1" ht="17.25">
      <c r="A205" s="39"/>
      <c r="B205" s="39" t="s">
        <v>314</v>
      </c>
      <c r="C205" s="789"/>
      <c r="D205" s="40"/>
      <c r="E205" s="95">
        <f aca="true" t="shared" si="14" ref="E205:Q205">+E151+E150+E135+E139+E116+E92</f>
        <v>0</v>
      </c>
      <c r="F205" s="95">
        <f>+F151+F150+F135+F139+F116+F92</f>
        <v>0</v>
      </c>
      <c r="G205" s="95">
        <f>+G151+G150+G135+G139+G116+G92</f>
        <v>0</v>
      </c>
      <c r="H205" s="95">
        <f>+H151+H150+H135+H139+H116+H92</f>
        <v>0</v>
      </c>
      <c r="I205" s="95">
        <f>+I151+I150+I135+I139+I116+I92</f>
        <v>0</v>
      </c>
      <c r="J205" s="113">
        <f t="shared" si="14"/>
        <v>0</v>
      </c>
      <c r="K205" s="61">
        <f t="shared" si="14"/>
        <v>0</v>
      </c>
      <c r="L205" s="61">
        <f t="shared" si="14"/>
        <v>0</v>
      </c>
      <c r="M205" s="61">
        <f t="shared" si="14"/>
        <v>0</v>
      </c>
      <c r="N205" s="61">
        <f t="shared" si="14"/>
        <v>0</v>
      </c>
      <c r="O205" s="61">
        <f t="shared" si="14"/>
        <v>0</v>
      </c>
      <c r="P205" s="61">
        <f t="shared" si="14"/>
        <v>0</v>
      </c>
      <c r="Q205" s="61">
        <f t="shared" si="14"/>
        <v>0</v>
      </c>
      <c r="R205" s="73"/>
      <c r="S205" s="370"/>
      <c r="T205" s="161">
        <f t="shared" si="6"/>
        <v>0</v>
      </c>
      <c r="U205" s="209">
        <v>629764</v>
      </c>
      <c r="V205" s="19"/>
      <c r="W205" s="19"/>
      <c r="X205" s="19"/>
    </row>
    <row r="206" spans="1:24" s="20" customFormat="1" ht="17.25">
      <c r="A206" s="39"/>
      <c r="B206" s="39" t="s">
        <v>315</v>
      </c>
      <c r="C206" s="789"/>
      <c r="D206" s="40"/>
      <c r="E206" s="95"/>
      <c r="F206" s="95"/>
      <c r="G206" s="95"/>
      <c r="H206" s="95"/>
      <c r="I206" s="95"/>
      <c r="J206" s="113"/>
      <c r="K206" s="61"/>
      <c r="L206" s="61"/>
      <c r="M206" s="61"/>
      <c r="N206" s="61"/>
      <c r="O206" s="61"/>
      <c r="P206" s="61"/>
      <c r="Q206" s="61"/>
      <c r="R206" s="73"/>
      <c r="S206" s="370"/>
      <c r="T206" s="161">
        <f t="shared" si="6"/>
        <v>0</v>
      </c>
      <c r="U206" s="209">
        <v>0</v>
      </c>
      <c r="V206" s="19"/>
      <c r="W206" s="19"/>
      <c r="X206" s="19"/>
    </row>
    <row r="207" spans="1:24" s="20" customFormat="1" ht="17.25">
      <c r="A207" s="39"/>
      <c r="B207" s="39" t="s">
        <v>316</v>
      </c>
      <c r="C207" s="789"/>
      <c r="D207" s="40"/>
      <c r="E207" s="95">
        <f aca="true" t="shared" si="15" ref="E207:Q207">+E142</f>
        <v>0</v>
      </c>
      <c r="F207" s="95">
        <f>+F142</f>
        <v>0</v>
      </c>
      <c r="G207" s="95">
        <f>+G142</f>
        <v>0</v>
      </c>
      <c r="H207" s="95">
        <f>+H142</f>
        <v>0</v>
      </c>
      <c r="I207" s="95">
        <f>+I142</f>
        <v>0</v>
      </c>
      <c r="J207" s="113">
        <f t="shared" si="15"/>
        <v>0</v>
      </c>
      <c r="K207" s="61">
        <f t="shared" si="15"/>
        <v>0</v>
      </c>
      <c r="L207" s="61">
        <f t="shared" si="15"/>
        <v>0</v>
      </c>
      <c r="M207" s="61">
        <f t="shared" si="15"/>
        <v>0</v>
      </c>
      <c r="N207" s="61">
        <f t="shared" si="15"/>
        <v>0</v>
      </c>
      <c r="O207" s="61">
        <f t="shared" si="15"/>
        <v>0</v>
      </c>
      <c r="P207" s="61">
        <f t="shared" si="15"/>
        <v>0</v>
      </c>
      <c r="Q207" s="61">
        <f t="shared" si="15"/>
        <v>0</v>
      </c>
      <c r="R207" s="73"/>
      <c r="S207" s="370"/>
      <c r="T207" s="161">
        <f t="shared" si="6"/>
        <v>0</v>
      </c>
      <c r="U207" s="209">
        <v>5062428</v>
      </c>
      <c r="V207" s="19"/>
      <c r="W207" s="19"/>
      <c r="X207" s="19"/>
    </row>
    <row r="208" spans="1:24" s="20" customFormat="1" ht="17.25">
      <c r="A208" s="39"/>
      <c r="B208" s="39" t="s">
        <v>317</v>
      </c>
      <c r="C208" s="789"/>
      <c r="D208" s="40"/>
      <c r="E208" s="95">
        <f>+E161+E12</f>
        <v>0</v>
      </c>
      <c r="F208" s="95">
        <f>+F161+F12</f>
        <v>0</v>
      </c>
      <c r="G208" s="95">
        <f>+G161+G12</f>
        <v>0</v>
      </c>
      <c r="H208" s="95">
        <f>+H161+H12</f>
        <v>0</v>
      </c>
      <c r="I208" s="95">
        <f>+I161+I12</f>
        <v>0</v>
      </c>
      <c r="J208" s="113">
        <f aca="true" t="shared" si="16" ref="J208:P208">+J161+J12</f>
        <v>0</v>
      </c>
      <c r="K208" s="61">
        <f t="shared" si="16"/>
        <v>0</v>
      </c>
      <c r="L208" s="61">
        <f t="shared" si="16"/>
        <v>0</v>
      </c>
      <c r="M208" s="61">
        <f t="shared" si="16"/>
        <v>0</v>
      </c>
      <c r="N208" s="61">
        <f t="shared" si="16"/>
        <v>0</v>
      </c>
      <c r="O208" s="61">
        <f t="shared" si="16"/>
        <v>0</v>
      </c>
      <c r="P208" s="61">
        <f t="shared" si="16"/>
        <v>0</v>
      </c>
      <c r="Q208" s="61">
        <f>+Q161+Q12</f>
        <v>0</v>
      </c>
      <c r="R208" s="73"/>
      <c r="S208" s="370"/>
      <c r="T208" s="161">
        <f t="shared" si="6"/>
        <v>0</v>
      </c>
      <c r="U208" s="209">
        <v>985300</v>
      </c>
      <c r="V208" s="19"/>
      <c r="W208" s="19"/>
      <c r="X208" s="19"/>
    </row>
    <row r="209" spans="1:24" s="20" customFormat="1" ht="17.25">
      <c r="A209" s="39"/>
      <c r="B209" s="39" t="s">
        <v>318</v>
      </c>
      <c r="C209" s="789"/>
      <c r="D209" s="40"/>
      <c r="E209" s="95">
        <f aca="true" t="shared" si="17" ref="E209:Q209">+E154</f>
        <v>0</v>
      </c>
      <c r="F209" s="95">
        <f>+F154</f>
        <v>0</v>
      </c>
      <c r="G209" s="95">
        <f>+G154</f>
        <v>0</v>
      </c>
      <c r="H209" s="95">
        <f>+H154</f>
        <v>0</v>
      </c>
      <c r="I209" s="95">
        <f>+I154</f>
        <v>0</v>
      </c>
      <c r="J209" s="113">
        <f t="shared" si="17"/>
        <v>0</v>
      </c>
      <c r="K209" s="61">
        <f t="shared" si="17"/>
        <v>0</v>
      </c>
      <c r="L209" s="61">
        <f t="shared" si="17"/>
        <v>0</v>
      </c>
      <c r="M209" s="61">
        <f t="shared" si="17"/>
        <v>0</v>
      </c>
      <c r="N209" s="61">
        <f t="shared" si="17"/>
        <v>0</v>
      </c>
      <c r="O209" s="61">
        <f t="shared" si="17"/>
        <v>0</v>
      </c>
      <c r="P209" s="61">
        <f t="shared" si="17"/>
        <v>0</v>
      </c>
      <c r="Q209" s="61">
        <f t="shared" si="17"/>
        <v>0</v>
      </c>
      <c r="R209" s="73"/>
      <c r="S209" s="370"/>
      <c r="T209" s="161">
        <f t="shared" si="6"/>
        <v>0</v>
      </c>
      <c r="U209" s="209">
        <v>103683</v>
      </c>
      <c r="V209" s="19"/>
      <c r="W209" s="19"/>
      <c r="X209" s="19"/>
    </row>
    <row r="210" spans="1:24" s="20" customFormat="1" ht="17.25">
      <c r="A210" s="39"/>
      <c r="B210" s="39" t="s">
        <v>319</v>
      </c>
      <c r="C210" s="789"/>
      <c r="D210" s="40"/>
      <c r="E210" s="95">
        <f>E159+E157+E158</f>
        <v>0</v>
      </c>
      <c r="F210" s="95">
        <f>F159+F157+F158</f>
        <v>0</v>
      </c>
      <c r="G210" s="95">
        <f>G159+G157+G158</f>
        <v>0</v>
      </c>
      <c r="H210" s="95">
        <f>H159+H157+H158</f>
        <v>0</v>
      </c>
      <c r="I210" s="95">
        <f>I159+I157+I158</f>
        <v>0</v>
      </c>
      <c r="J210" s="113">
        <f aca="true" t="shared" si="18" ref="J210:Q210">J159+J157+J158</f>
        <v>0</v>
      </c>
      <c r="K210" s="61">
        <f t="shared" si="18"/>
        <v>0</v>
      </c>
      <c r="L210" s="61">
        <f t="shared" si="18"/>
        <v>0</v>
      </c>
      <c r="M210" s="61">
        <f t="shared" si="18"/>
        <v>0</v>
      </c>
      <c r="N210" s="61">
        <f t="shared" si="18"/>
        <v>0</v>
      </c>
      <c r="O210" s="61">
        <f t="shared" si="18"/>
        <v>0</v>
      </c>
      <c r="P210" s="61">
        <f t="shared" si="18"/>
        <v>0</v>
      </c>
      <c r="Q210" s="61">
        <f t="shared" si="18"/>
        <v>0</v>
      </c>
      <c r="R210" s="73"/>
      <c r="S210" s="370"/>
      <c r="T210" s="161">
        <f t="shared" si="6"/>
        <v>0</v>
      </c>
      <c r="U210" s="209">
        <v>-139760</v>
      </c>
      <c r="V210" s="19"/>
      <c r="W210" s="19"/>
      <c r="X210" s="19"/>
    </row>
    <row r="211" spans="1:24" s="20" customFormat="1" ht="29.25" customHeight="1">
      <c r="A211" s="39"/>
      <c r="B211" s="39" t="s">
        <v>320</v>
      </c>
      <c r="C211" s="789"/>
      <c r="D211" s="40"/>
      <c r="E211" s="95">
        <f aca="true" t="shared" si="19" ref="E211:Q211">+E146+E145+E144+E147</f>
        <v>0</v>
      </c>
      <c r="F211" s="95">
        <f>+F146+F145+F144+F147</f>
        <v>0</v>
      </c>
      <c r="G211" s="95">
        <f>+G146+G145+G144+G147</f>
        <v>0</v>
      </c>
      <c r="H211" s="95">
        <f>+H146+H145+H144+H147</f>
        <v>0</v>
      </c>
      <c r="I211" s="95">
        <f>+I146+I145+I144+I147</f>
        <v>0</v>
      </c>
      <c r="J211" s="113">
        <f t="shared" si="19"/>
        <v>0</v>
      </c>
      <c r="K211" s="61">
        <f t="shared" si="19"/>
        <v>0</v>
      </c>
      <c r="L211" s="61">
        <f t="shared" si="19"/>
        <v>0</v>
      </c>
      <c r="M211" s="61">
        <f t="shared" si="19"/>
        <v>0</v>
      </c>
      <c r="N211" s="61">
        <f t="shared" si="19"/>
        <v>0</v>
      </c>
      <c r="O211" s="61">
        <f t="shared" si="19"/>
        <v>0</v>
      </c>
      <c r="P211" s="61">
        <f t="shared" si="19"/>
        <v>0</v>
      </c>
      <c r="Q211" s="61">
        <f t="shared" si="19"/>
        <v>0</v>
      </c>
      <c r="R211" s="73"/>
      <c r="S211" s="370"/>
      <c r="T211" s="161">
        <f t="shared" si="6"/>
        <v>0</v>
      </c>
      <c r="U211" s="209">
        <v>0</v>
      </c>
      <c r="V211" s="19"/>
      <c r="W211" s="19"/>
      <c r="X211" s="19"/>
    </row>
    <row r="212" spans="1:24" s="20" customFormat="1" ht="17.25">
      <c r="A212" s="39"/>
      <c r="B212" s="39" t="s">
        <v>321</v>
      </c>
      <c r="C212" s="789"/>
      <c r="D212" s="40"/>
      <c r="E212" s="95">
        <f aca="true" t="shared" si="20" ref="E212:Q212">+E170+E70+E29+E20+E13+E114</f>
        <v>0</v>
      </c>
      <c r="F212" s="95">
        <f>+F170+F70+F29+F20+F13+F114</f>
        <v>0</v>
      </c>
      <c r="G212" s="95">
        <f>+G170+G70+G29+G20+G13+G114</f>
        <v>0</v>
      </c>
      <c r="H212" s="95">
        <f>+H170+H70+H29+H20+H13+H114</f>
        <v>0</v>
      </c>
      <c r="I212" s="95">
        <f>+I170+I70+I29+I20+I13+I114</f>
        <v>0</v>
      </c>
      <c r="J212" s="113">
        <f t="shared" si="20"/>
        <v>0</v>
      </c>
      <c r="K212" s="61">
        <f t="shared" si="20"/>
        <v>0</v>
      </c>
      <c r="L212" s="61">
        <f t="shared" si="20"/>
        <v>0</v>
      </c>
      <c r="M212" s="61">
        <f t="shared" si="20"/>
        <v>0</v>
      </c>
      <c r="N212" s="61">
        <f t="shared" si="20"/>
        <v>0</v>
      </c>
      <c r="O212" s="61">
        <f t="shared" si="20"/>
        <v>0</v>
      </c>
      <c r="P212" s="61">
        <f t="shared" si="20"/>
        <v>0</v>
      </c>
      <c r="Q212" s="61">
        <f t="shared" si="20"/>
        <v>0</v>
      </c>
      <c r="R212" s="73"/>
      <c r="S212" s="370"/>
      <c r="T212" s="161">
        <f t="shared" si="6"/>
        <v>0</v>
      </c>
      <c r="U212" s="209">
        <v>424300</v>
      </c>
      <c r="V212" s="19"/>
      <c r="W212" s="19"/>
      <c r="X212" s="19"/>
    </row>
    <row r="213" spans="1:24" s="20" customFormat="1" ht="17.25">
      <c r="A213" s="39"/>
      <c r="B213" s="39" t="s">
        <v>322</v>
      </c>
      <c r="C213" s="789"/>
      <c r="D213" s="40"/>
      <c r="E213" s="95">
        <f aca="true" t="shared" si="21" ref="E213:Q213">SUM(E171:E193)-E181</f>
        <v>0</v>
      </c>
      <c r="F213" s="95">
        <f>SUM(F171:F193)-F181</f>
        <v>0</v>
      </c>
      <c r="G213" s="95">
        <f>SUM(G171:G193)-G181</f>
        <v>0</v>
      </c>
      <c r="H213" s="95">
        <f>SUM(H171:H193)-H181</f>
        <v>0</v>
      </c>
      <c r="I213" s="95">
        <f>SUM(I171:I193)-I181</f>
        <v>0</v>
      </c>
      <c r="J213" s="113">
        <f t="shared" si="21"/>
        <v>0</v>
      </c>
      <c r="K213" s="61">
        <f t="shared" si="21"/>
        <v>0</v>
      </c>
      <c r="L213" s="61">
        <f t="shared" si="21"/>
        <v>0</v>
      </c>
      <c r="M213" s="61">
        <f t="shared" si="21"/>
        <v>0</v>
      </c>
      <c r="N213" s="61">
        <f t="shared" si="21"/>
        <v>0</v>
      </c>
      <c r="O213" s="61">
        <f t="shared" si="21"/>
        <v>0</v>
      </c>
      <c r="P213" s="61">
        <f t="shared" si="21"/>
        <v>0</v>
      </c>
      <c r="Q213" s="61">
        <f t="shared" si="21"/>
        <v>0</v>
      </c>
      <c r="R213" s="73"/>
      <c r="S213" s="370"/>
      <c r="T213" s="161">
        <f t="shared" si="6"/>
        <v>0</v>
      </c>
      <c r="U213" s="209">
        <v>9772017</v>
      </c>
      <c r="V213" s="19"/>
      <c r="W213" s="19"/>
      <c r="X213" s="19"/>
    </row>
    <row r="214" spans="1:24" s="20" customFormat="1" ht="18" thickBot="1">
      <c r="A214" s="41"/>
      <c r="B214" s="41">
        <v>900201</v>
      </c>
      <c r="C214" s="790"/>
      <c r="D214" s="42" t="s">
        <v>323</v>
      </c>
      <c r="E214" s="96">
        <f>+E215-E213</f>
        <v>0</v>
      </c>
      <c r="F214" s="96">
        <f>+F215-F213</f>
        <v>0</v>
      </c>
      <c r="G214" s="96">
        <f>+G215-G213</f>
        <v>0</v>
      </c>
      <c r="H214" s="96">
        <f>+H215-H213</f>
        <v>0</v>
      </c>
      <c r="I214" s="96">
        <f>+I215-I213</f>
        <v>0</v>
      </c>
      <c r="J214" s="114">
        <f aca="true" t="shared" si="22" ref="J214:Q214">+J215-J213</f>
        <v>0</v>
      </c>
      <c r="K214" s="62">
        <f t="shared" si="22"/>
        <v>0</v>
      </c>
      <c r="L214" s="62">
        <f t="shared" si="22"/>
        <v>0</v>
      </c>
      <c r="M214" s="62">
        <f t="shared" si="22"/>
        <v>0</v>
      </c>
      <c r="N214" s="62">
        <f t="shared" si="22"/>
        <v>0</v>
      </c>
      <c r="O214" s="62">
        <f t="shared" si="22"/>
        <v>0</v>
      </c>
      <c r="P214" s="62">
        <f t="shared" si="22"/>
        <v>0</v>
      </c>
      <c r="Q214" s="62">
        <f t="shared" si="22"/>
        <v>0</v>
      </c>
      <c r="R214" s="73"/>
      <c r="S214" s="370"/>
      <c r="T214" s="161" t="e">
        <f>+#REF!+#REF!</f>
        <v>#REF!</v>
      </c>
      <c r="U214" s="209">
        <v>-20923488</v>
      </c>
      <c r="V214" s="19"/>
      <c r="W214" s="19"/>
      <c r="X214" s="19"/>
    </row>
    <row r="215" spans="1:24" s="20" customFormat="1" ht="18" thickBot="1">
      <c r="A215" s="43"/>
      <c r="B215" s="43" t="s">
        <v>324</v>
      </c>
      <c r="C215" s="788"/>
      <c r="D215" s="44"/>
      <c r="E215" s="63">
        <f aca="true" t="shared" si="23" ref="E215:Q215">SUM(E197:E213)</f>
        <v>0</v>
      </c>
      <c r="F215" s="63">
        <f>SUM(F197:F213)</f>
        <v>0</v>
      </c>
      <c r="G215" s="63">
        <f>SUM(G197:G213)</f>
        <v>0</v>
      </c>
      <c r="H215" s="63">
        <f>SUM(H197:H213)</f>
        <v>0</v>
      </c>
      <c r="I215" s="63">
        <f>SUM(I197:I213)</f>
        <v>0</v>
      </c>
      <c r="J215" s="63">
        <f t="shared" si="23"/>
        <v>0</v>
      </c>
      <c r="K215" s="63">
        <f t="shared" si="23"/>
        <v>0</v>
      </c>
      <c r="L215" s="63">
        <f t="shared" si="23"/>
        <v>0</v>
      </c>
      <c r="M215" s="63">
        <f t="shared" si="23"/>
        <v>0</v>
      </c>
      <c r="N215" s="63">
        <f t="shared" si="23"/>
        <v>0</v>
      </c>
      <c r="O215" s="63">
        <f t="shared" si="23"/>
        <v>0</v>
      </c>
      <c r="P215" s="63">
        <f t="shared" si="23"/>
        <v>0</v>
      </c>
      <c r="Q215" s="63">
        <f t="shared" si="23"/>
        <v>0</v>
      </c>
      <c r="R215" s="73"/>
      <c r="S215" s="370"/>
      <c r="T215" s="161">
        <f>+O216+E216</f>
        <v>0</v>
      </c>
      <c r="U215" s="209">
        <v>-11151471</v>
      </c>
      <c r="V215" s="19"/>
      <c r="W215" s="19"/>
      <c r="X215" s="19"/>
    </row>
    <row r="216" spans="1:24" s="20" customFormat="1" ht="17.25">
      <c r="A216" s="45"/>
      <c r="B216" s="45"/>
      <c r="C216" s="45"/>
      <c r="D216" s="8"/>
      <c r="E216" s="107">
        <f aca="true" t="shared" si="24" ref="E216:P216">E215-E194</f>
        <v>0</v>
      </c>
      <c r="F216" s="107"/>
      <c r="G216" s="107">
        <f t="shared" si="24"/>
        <v>0</v>
      </c>
      <c r="H216" s="107">
        <f t="shared" si="24"/>
        <v>0</v>
      </c>
      <c r="I216" s="107"/>
      <c r="J216" s="107">
        <f t="shared" si="24"/>
        <v>0</v>
      </c>
      <c r="K216" s="107">
        <f t="shared" si="24"/>
        <v>0</v>
      </c>
      <c r="L216" s="107">
        <f t="shared" si="24"/>
        <v>0</v>
      </c>
      <c r="M216" s="107">
        <f t="shared" si="24"/>
        <v>0</v>
      </c>
      <c r="N216" s="107">
        <f t="shared" si="24"/>
        <v>0</v>
      </c>
      <c r="O216" s="107">
        <f t="shared" si="24"/>
        <v>0</v>
      </c>
      <c r="P216" s="107">
        <f t="shared" si="24"/>
        <v>0</v>
      </c>
      <c r="Q216" s="107">
        <f>Q215-Q194</f>
        <v>0</v>
      </c>
      <c r="R216" s="50"/>
      <c r="S216" s="19"/>
      <c r="T216" s="161">
        <f aca="true" t="shared" si="25" ref="T216:T279">+O218+E218</f>
        <v>0</v>
      </c>
      <c r="U216" s="209">
        <v>0</v>
      </c>
      <c r="V216" s="19"/>
      <c r="W216" s="19"/>
      <c r="X216" s="19"/>
    </row>
    <row r="217" spans="1:24" s="20" customFormat="1" ht="21">
      <c r="A217" s="51"/>
      <c r="B217" s="51"/>
      <c r="C217" s="51"/>
      <c r="D217" s="46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3"/>
      <c r="R217" s="53"/>
      <c r="S217" s="19"/>
      <c r="T217" s="161">
        <f t="shared" si="25"/>
        <v>0</v>
      </c>
      <c r="U217" s="19"/>
      <c r="V217" s="19"/>
      <c r="W217" s="19"/>
      <c r="X217" s="19"/>
    </row>
    <row r="218" spans="1:24" s="20" customFormat="1" ht="21">
      <c r="A218" s="51"/>
      <c r="B218" s="51"/>
      <c r="C218" s="51"/>
      <c r="D218" s="46"/>
      <c r="E218" s="52">
        <f aca="true" t="shared" si="26" ref="E218:Q218">SUM(E197:E213)-E215</f>
        <v>0</v>
      </c>
      <c r="F218" s="52"/>
      <c r="G218" s="52">
        <f t="shared" si="26"/>
        <v>0</v>
      </c>
      <c r="H218" s="52">
        <f t="shared" si="26"/>
        <v>0</v>
      </c>
      <c r="I218" s="52"/>
      <c r="J218" s="52">
        <f t="shared" si="26"/>
        <v>0</v>
      </c>
      <c r="K218" s="52">
        <f t="shared" si="26"/>
        <v>0</v>
      </c>
      <c r="L218" s="52">
        <f t="shared" si="26"/>
        <v>0</v>
      </c>
      <c r="M218" s="52">
        <f t="shared" si="26"/>
        <v>0</v>
      </c>
      <c r="N218" s="52">
        <f t="shared" si="26"/>
        <v>0</v>
      </c>
      <c r="O218" s="52">
        <f t="shared" si="26"/>
        <v>0</v>
      </c>
      <c r="P218" s="52">
        <f t="shared" si="26"/>
        <v>0</v>
      </c>
      <c r="Q218" s="52">
        <f t="shared" si="26"/>
        <v>0</v>
      </c>
      <c r="R218" s="53"/>
      <c r="S218" s="19"/>
      <c r="T218" s="161">
        <f t="shared" si="25"/>
        <v>0</v>
      </c>
      <c r="U218" s="19"/>
      <c r="V218" s="19"/>
      <c r="W218" s="19"/>
      <c r="X218" s="19"/>
    </row>
    <row r="219" spans="1:24" s="20" customFormat="1" ht="21">
      <c r="A219" s="51"/>
      <c r="B219" s="51"/>
      <c r="C219" s="51"/>
      <c r="D219" s="46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3"/>
      <c r="R219" s="53"/>
      <c r="S219" s="19"/>
      <c r="T219" s="161">
        <f t="shared" si="25"/>
        <v>0</v>
      </c>
      <c r="U219" s="19"/>
      <c r="V219" s="19"/>
      <c r="W219" s="19"/>
      <c r="X219" s="19"/>
    </row>
    <row r="220" spans="1:24" s="20" customFormat="1" ht="21">
      <c r="A220" s="54"/>
      <c r="B220" s="54"/>
      <c r="C220" s="54"/>
      <c r="D220" s="46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6"/>
      <c r="R220" s="56"/>
      <c r="S220" s="19"/>
      <c r="T220" s="161">
        <f t="shared" si="25"/>
        <v>0</v>
      </c>
      <c r="U220" s="19"/>
      <c r="V220" s="19"/>
      <c r="W220" s="19"/>
      <c r="X220" s="19"/>
    </row>
    <row r="221" spans="1:24" s="20" customFormat="1" ht="21">
      <c r="A221" s="54"/>
      <c r="B221" s="54"/>
      <c r="C221" s="54"/>
      <c r="D221" s="46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6"/>
      <c r="R221" s="56"/>
      <c r="S221" s="19"/>
      <c r="T221" s="161">
        <f t="shared" si="25"/>
        <v>0</v>
      </c>
      <c r="U221" s="19"/>
      <c r="V221" s="19"/>
      <c r="W221" s="19"/>
      <c r="X221" s="19"/>
    </row>
    <row r="222" spans="1:24" s="20" customFormat="1" ht="17.25">
      <c r="A222" s="54"/>
      <c r="B222" s="54"/>
      <c r="C222" s="54"/>
      <c r="D222" s="8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19"/>
      <c r="T222" s="161">
        <f t="shared" si="25"/>
        <v>0</v>
      </c>
      <c r="U222" s="19"/>
      <c r="V222" s="19"/>
      <c r="W222" s="19"/>
      <c r="X222" s="19"/>
    </row>
    <row r="223" spans="1:24" s="20" customFormat="1" ht="17.25">
      <c r="A223" s="54"/>
      <c r="B223" s="54"/>
      <c r="C223" s="54"/>
      <c r="D223" s="8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19"/>
      <c r="T223" s="161">
        <f t="shared" si="25"/>
        <v>0</v>
      </c>
      <c r="U223" s="19"/>
      <c r="V223" s="19"/>
      <c r="W223" s="19"/>
      <c r="X223" s="19"/>
    </row>
    <row r="224" spans="1:24" s="20" customFormat="1" ht="44.25" customHeight="1">
      <c r="A224" s="54"/>
      <c r="B224" s="54"/>
      <c r="C224" s="54"/>
      <c r="D224" s="8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19"/>
      <c r="T224" s="161">
        <f t="shared" si="25"/>
        <v>0</v>
      </c>
      <c r="U224" s="19"/>
      <c r="V224" s="19"/>
      <c r="W224" s="19"/>
      <c r="X224" s="19"/>
    </row>
    <row r="225" spans="1:24" s="20" customFormat="1" ht="17.25">
      <c r="A225" s="54"/>
      <c r="B225" s="54"/>
      <c r="C225" s="54"/>
      <c r="D225" s="8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19"/>
      <c r="T225" s="161">
        <f t="shared" si="25"/>
        <v>0</v>
      </c>
      <c r="U225" s="19"/>
      <c r="V225" s="19"/>
      <c r="W225" s="19"/>
      <c r="X225" s="19"/>
    </row>
    <row r="226" spans="1:24" s="20" customFormat="1" ht="17.25">
      <c r="A226" s="54"/>
      <c r="B226" s="54"/>
      <c r="C226" s="54"/>
      <c r="D226" s="8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19"/>
      <c r="T226" s="161">
        <f t="shared" si="25"/>
        <v>0</v>
      </c>
      <c r="U226" s="19"/>
      <c r="V226" s="19"/>
      <c r="W226" s="19"/>
      <c r="X226" s="19"/>
    </row>
    <row r="227" spans="1:24" s="20" customFormat="1" ht="17.25">
      <c r="A227" s="54"/>
      <c r="B227" s="54"/>
      <c r="C227" s="54"/>
      <c r="D227" s="8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19"/>
      <c r="T227" s="161">
        <f t="shared" si="25"/>
        <v>0</v>
      </c>
      <c r="U227" s="19"/>
      <c r="V227" s="19"/>
      <c r="W227" s="19"/>
      <c r="X227" s="19"/>
    </row>
    <row r="228" spans="1:24" s="20" customFormat="1" ht="17.25">
      <c r="A228" s="54"/>
      <c r="B228" s="54"/>
      <c r="C228" s="54"/>
      <c r="D228" s="8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19"/>
      <c r="T228" s="161">
        <f t="shared" si="25"/>
        <v>0</v>
      </c>
      <c r="U228" s="19"/>
      <c r="V228" s="19"/>
      <c r="W228" s="19"/>
      <c r="X228" s="19"/>
    </row>
    <row r="229" spans="1:24" s="20" customFormat="1" ht="17.25">
      <c r="A229" s="54"/>
      <c r="B229" s="54"/>
      <c r="C229" s="54"/>
      <c r="D229" s="8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19"/>
      <c r="T229" s="161">
        <f t="shared" si="25"/>
        <v>0</v>
      </c>
      <c r="U229" s="19"/>
      <c r="V229" s="19"/>
      <c r="W229" s="19"/>
      <c r="X229" s="19"/>
    </row>
    <row r="230" spans="1:24" s="20" customFormat="1" ht="17.25">
      <c r="A230" s="54"/>
      <c r="B230" s="54"/>
      <c r="C230" s="54"/>
      <c r="D230" s="8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19"/>
      <c r="T230" s="161">
        <f t="shared" si="25"/>
        <v>0</v>
      </c>
      <c r="U230" s="19"/>
      <c r="V230" s="19"/>
      <c r="W230" s="19"/>
      <c r="X230" s="19"/>
    </row>
    <row r="231" spans="1:24" s="20" customFormat="1" ht="17.25">
      <c r="A231" s="54"/>
      <c r="B231" s="54"/>
      <c r="C231" s="54"/>
      <c r="D231" s="8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19"/>
      <c r="T231" s="161">
        <f t="shared" si="25"/>
        <v>0</v>
      </c>
      <c r="U231" s="19"/>
      <c r="V231" s="19"/>
      <c r="W231" s="19"/>
      <c r="X231" s="19"/>
    </row>
    <row r="232" spans="1:24" s="20" customFormat="1" ht="17.25">
      <c r="A232" s="54"/>
      <c r="B232" s="54"/>
      <c r="C232" s="54"/>
      <c r="D232" s="8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19"/>
      <c r="T232" s="161">
        <f t="shared" si="25"/>
        <v>0</v>
      </c>
      <c r="U232" s="19"/>
      <c r="V232" s="19"/>
      <c r="W232" s="19"/>
      <c r="X232" s="19"/>
    </row>
    <row r="233" spans="1:24" s="20" customFormat="1" ht="17.25">
      <c r="A233" s="54"/>
      <c r="B233" s="54"/>
      <c r="C233" s="54"/>
      <c r="D233" s="8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19"/>
      <c r="T233" s="161">
        <f t="shared" si="25"/>
        <v>0</v>
      </c>
      <c r="U233" s="19"/>
      <c r="V233" s="19"/>
      <c r="W233" s="19"/>
      <c r="X233" s="19"/>
    </row>
    <row r="234" spans="1:24" s="20" customFormat="1" ht="17.25">
      <c r="A234" s="54"/>
      <c r="B234" s="54"/>
      <c r="C234" s="54"/>
      <c r="D234" s="8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19"/>
      <c r="T234" s="161">
        <f t="shared" si="25"/>
        <v>0</v>
      </c>
      <c r="U234" s="19"/>
      <c r="V234" s="19"/>
      <c r="W234" s="19"/>
      <c r="X234" s="19"/>
    </row>
    <row r="235" spans="1:24" s="20" customFormat="1" ht="17.25">
      <c r="A235" s="54"/>
      <c r="B235" s="54"/>
      <c r="C235" s="54"/>
      <c r="D235" s="8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19"/>
      <c r="T235" s="161">
        <f t="shared" si="25"/>
        <v>0</v>
      </c>
      <c r="U235" s="19"/>
      <c r="V235" s="19"/>
      <c r="W235" s="19"/>
      <c r="X235" s="19"/>
    </row>
    <row r="236" spans="1:24" s="20" customFormat="1" ht="17.25">
      <c r="A236" s="54"/>
      <c r="B236" s="54"/>
      <c r="C236" s="54"/>
      <c r="D236" s="8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19"/>
      <c r="T236" s="161">
        <f t="shared" si="25"/>
        <v>0</v>
      </c>
      <c r="U236" s="19"/>
      <c r="V236" s="19"/>
      <c r="W236" s="19"/>
      <c r="X236" s="19"/>
    </row>
    <row r="237" spans="1:24" s="20" customFormat="1" ht="17.25">
      <c r="A237" s="54"/>
      <c r="B237" s="54"/>
      <c r="C237" s="54"/>
      <c r="D237" s="8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19"/>
      <c r="T237" s="161">
        <f t="shared" si="25"/>
        <v>0</v>
      </c>
      <c r="U237" s="19"/>
      <c r="V237" s="19"/>
      <c r="W237" s="19"/>
      <c r="X237" s="19"/>
    </row>
    <row r="238" spans="1:24" s="20" customFormat="1" ht="17.25">
      <c r="A238" s="54"/>
      <c r="B238" s="54"/>
      <c r="C238" s="54"/>
      <c r="D238" s="8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19"/>
      <c r="T238" s="161">
        <f t="shared" si="25"/>
        <v>0</v>
      </c>
      <c r="U238" s="19"/>
      <c r="V238" s="19"/>
      <c r="W238" s="19"/>
      <c r="X238" s="19"/>
    </row>
    <row r="239" spans="1:24" s="20" customFormat="1" ht="17.25">
      <c r="A239" s="54"/>
      <c r="B239" s="54"/>
      <c r="C239" s="54"/>
      <c r="D239" s="8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19"/>
      <c r="T239" s="161">
        <f t="shared" si="25"/>
        <v>0</v>
      </c>
      <c r="U239" s="19"/>
      <c r="V239" s="19"/>
      <c r="W239" s="19"/>
      <c r="X239" s="19"/>
    </row>
    <row r="240" spans="1:24" s="20" customFormat="1" ht="17.25">
      <c r="A240" s="54"/>
      <c r="B240" s="54"/>
      <c r="C240" s="54"/>
      <c r="D240" s="8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19"/>
      <c r="T240" s="161">
        <f t="shared" si="25"/>
        <v>0</v>
      </c>
      <c r="U240" s="19"/>
      <c r="V240" s="19"/>
      <c r="W240" s="19"/>
      <c r="X240" s="19"/>
    </row>
    <row r="241" spans="1:24" s="20" customFormat="1" ht="17.25">
      <c r="A241" s="54"/>
      <c r="B241" s="54"/>
      <c r="C241" s="54"/>
      <c r="D241" s="8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19"/>
      <c r="T241" s="161">
        <f t="shared" si="25"/>
        <v>0</v>
      </c>
      <c r="U241" s="19"/>
      <c r="V241" s="19"/>
      <c r="W241" s="19"/>
      <c r="X241" s="19"/>
    </row>
    <row r="242" spans="1:24" s="20" customFormat="1" ht="17.25">
      <c r="A242" s="54"/>
      <c r="B242" s="54"/>
      <c r="C242" s="54"/>
      <c r="D242" s="8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19"/>
      <c r="T242" s="161">
        <f t="shared" si="25"/>
        <v>0</v>
      </c>
      <c r="U242" s="19"/>
      <c r="V242" s="19"/>
      <c r="W242" s="19"/>
      <c r="X242" s="19"/>
    </row>
    <row r="243" spans="1:24" s="20" customFormat="1" ht="17.25">
      <c r="A243" s="54"/>
      <c r="B243" s="54"/>
      <c r="C243" s="54"/>
      <c r="D243" s="8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19"/>
      <c r="T243" s="161">
        <f t="shared" si="25"/>
        <v>0</v>
      </c>
      <c r="U243" s="19"/>
      <c r="V243" s="19"/>
      <c r="W243" s="19"/>
      <c r="X243" s="19"/>
    </row>
    <row r="244" spans="1:24" s="20" customFormat="1" ht="17.25">
      <c r="A244" s="54"/>
      <c r="B244" s="54"/>
      <c r="C244" s="54"/>
      <c r="D244" s="8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19"/>
      <c r="T244" s="161">
        <f t="shared" si="25"/>
        <v>0</v>
      </c>
      <c r="U244" s="19"/>
      <c r="V244" s="9"/>
      <c r="W244" s="19"/>
      <c r="X244" s="19"/>
    </row>
    <row r="245" spans="1:24" s="20" customFormat="1" ht="17.25">
      <c r="A245" s="54"/>
      <c r="B245" s="54"/>
      <c r="C245" s="54"/>
      <c r="D245" s="8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19"/>
      <c r="T245" s="161">
        <f t="shared" si="25"/>
        <v>0</v>
      </c>
      <c r="U245" s="9"/>
      <c r="V245" s="9"/>
      <c r="W245" s="19"/>
      <c r="X245" s="19"/>
    </row>
    <row r="246" spans="1:24" s="20" customFormat="1" ht="17.25">
      <c r="A246" s="54"/>
      <c r="B246" s="54"/>
      <c r="C246" s="54"/>
      <c r="D246" s="8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19"/>
      <c r="T246" s="161">
        <f t="shared" si="25"/>
        <v>0</v>
      </c>
      <c r="U246" s="9"/>
      <c r="V246" s="9"/>
      <c r="W246" s="19"/>
      <c r="X246" s="19"/>
    </row>
    <row r="247" spans="1:24" s="20" customFormat="1" ht="17.25">
      <c r="A247" s="54"/>
      <c r="B247" s="54"/>
      <c r="C247" s="54"/>
      <c r="D247" s="8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19"/>
      <c r="T247" s="161">
        <f t="shared" si="25"/>
        <v>0</v>
      </c>
      <c r="U247" s="9"/>
      <c r="V247" s="9"/>
      <c r="W247" s="19"/>
      <c r="X247" s="19"/>
    </row>
    <row r="248" spans="1:24" s="20" customFormat="1" ht="17.25">
      <c r="A248" s="54"/>
      <c r="B248" s="54"/>
      <c r="C248" s="54"/>
      <c r="D248" s="8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19"/>
      <c r="T248" s="161">
        <f t="shared" si="25"/>
        <v>0</v>
      </c>
      <c r="U248" s="9"/>
      <c r="V248" s="9"/>
      <c r="W248" s="19"/>
      <c r="X248" s="19"/>
    </row>
    <row r="249" spans="1:24" s="20" customFormat="1" ht="17.25">
      <c r="A249" s="54"/>
      <c r="B249" s="54"/>
      <c r="C249" s="54"/>
      <c r="D249" s="8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19"/>
      <c r="T249" s="161">
        <f t="shared" si="25"/>
        <v>0</v>
      </c>
      <c r="U249" s="9"/>
      <c r="V249" s="9"/>
      <c r="W249" s="19"/>
      <c r="X249" s="19"/>
    </row>
    <row r="250" spans="1:24" s="20" customFormat="1" ht="17.25">
      <c r="A250" s="54"/>
      <c r="B250" s="54"/>
      <c r="C250" s="54"/>
      <c r="D250" s="8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19"/>
      <c r="T250" s="161">
        <f t="shared" si="25"/>
        <v>0</v>
      </c>
      <c r="U250" s="9"/>
      <c r="V250" s="9"/>
      <c r="W250" s="19"/>
      <c r="X250" s="19"/>
    </row>
    <row r="251" spans="1:24" ht="17.25">
      <c r="A251" s="54"/>
      <c r="B251" s="54"/>
      <c r="C251" s="54"/>
      <c r="D251" s="8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9"/>
      <c r="T251" s="161">
        <f t="shared" si="25"/>
        <v>0</v>
      </c>
      <c r="U251" s="9"/>
      <c r="V251" s="9"/>
      <c r="W251" s="9"/>
      <c r="X251" s="9"/>
    </row>
    <row r="252" spans="1:24" ht="17.25">
      <c r="A252" s="54"/>
      <c r="B252" s="54"/>
      <c r="C252" s="54"/>
      <c r="D252" s="8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9"/>
      <c r="T252" s="161">
        <f t="shared" si="25"/>
        <v>0</v>
      </c>
      <c r="U252" s="9"/>
      <c r="V252" s="9"/>
      <c r="W252" s="9"/>
      <c r="X252" s="9"/>
    </row>
    <row r="253" spans="1:24" ht="17.25">
      <c r="A253" s="7"/>
      <c r="B253" s="7"/>
      <c r="C253" s="7"/>
      <c r="D253" s="8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9"/>
      <c r="T253" s="161">
        <f t="shared" si="25"/>
        <v>0</v>
      </c>
      <c r="U253" s="9"/>
      <c r="V253" s="9"/>
      <c r="W253" s="9"/>
      <c r="X253" s="9"/>
    </row>
    <row r="254" spans="1:24" ht="17.25">
      <c r="A254" s="7"/>
      <c r="B254" s="7"/>
      <c r="C254" s="7"/>
      <c r="D254" s="8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9"/>
      <c r="T254" s="161">
        <f t="shared" si="25"/>
        <v>0</v>
      </c>
      <c r="U254" s="9"/>
      <c r="V254" s="9"/>
      <c r="W254" s="9"/>
      <c r="X254" s="9"/>
    </row>
    <row r="255" spans="1:24" ht="17.25">
      <c r="A255" s="7"/>
      <c r="B255" s="7"/>
      <c r="C255" s="7"/>
      <c r="D255" s="8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9"/>
      <c r="T255" s="161">
        <f t="shared" si="25"/>
        <v>0</v>
      </c>
      <c r="U255" s="9"/>
      <c r="V255" s="9"/>
      <c r="W255" s="9"/>
      <c r="X255" s="9"/>
    </row>
    <row r="256" spans="1:24" ht="17.25">
      <c r="A256" s="7"/>
      <c r="B256" s="7"/>
      <c r="C256" s="7"/>
      <c r="D256" s="8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9"/>
      <c r="T256" s="161">
        <f t="shared" si="25"/>
        <v>0</v>
      </c>
      <c r="U256" s="9"/>
      <c r="V256" s="9"/>
      <c r="W256" s="9"/>
      <c r="X256" s="9"/>
    </row>
    <row r="257" spans="1:24" ht="17.25">
      <c r="A257" s="7"/>
      <c r="B257" s="7"/>
      <c r="C257" s="7"/>
      <c r="D257" s="8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9"/>
      <c r="T257" s="161">
        <f t="shared" si="25"/>
        <v>0</v>
      </c>
      <c r="U257" s="9"/>
      <c r="V257" s="9"/>
      <c r="W257" s="9"/>
      <c r="X257" s="9"/>
    </row>
    <row r="258" spans="1:24" ht="17.25">
      <c r="A258" s="7"/>
      <c r="B258" s="7"/>
      <c r="C258" s="7"/>
      <c r="D258" s="8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9"/>
      <c r="T258" s="161">
        <f t="shared" si="25"/>
        <v>0</v>
      </c>
      <c r="U258" s="9"/>
      <c r="V258" s="9"/>
      <c r="W258" s="9"/>
      <c r="X258" s="9"/>
    </row>
    <row r="259" spans="1:24" ht="17.25">
      <c r="A259" s="7"/>
      <c r="B259" s="7"/>
      <c r="C259" s="7"/>
      <c r="D259" s="8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9"/>
      <c r="T259" s="161">
        <f t="shared" si="25"/>
        <v>0</v>
      </c>
      <c r="U259" s="9"/>
      <c r="V259" s="9"/>
      <c r="W259" s="9"/>
      <c r="X259" s="9"/>
    </row>
    <row r="260" spans="1:24" ht="17.25">
      <c r="A260" s="7"/>
      <c r="B260" s="7"/>
      <c r="C260" s="7"/>
      <c r="D260" s="8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9"/>
      <c r="T260" s="161">
        <f t="shared" si="25"/>
        <v>0</v>
      </c>
      <c r="U260" s="9"/>
      <c r="V260" s="9"/>
      <c r="W260" s="9"/>
      <c r="X260" s="9"/>
    </row>
    <row r="261" spans="1:24" ht="17.25">
      <c r="A261" s="7"/>
      <c r="B261" s="7"/>
      <c r="C261" s="7"/>
      <c r="D261" s="8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9"/>
      <c r="T261" s="161">
        <f t="shared" si="25"/>
        <v>0</v>
      </c>
      <c r="U261" s="9"/>
      <c r="V261" s="9"/>
      <c r="W261" s="9"/>
      <c r="X261" s="9"/>
    </row>
    <row r="262" spans="1:24" ht="17.25">
      <c r="A262" s="7"/>
      <c r="B262" s="7"/>
      <c r="C262" s="7"/>
      <c r="D262" s="8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9"/>
      <c r="T262" s="161">
        <f t="shared" si="25"/>
        <v>0</v>
      </c>
      <c r="U262" s="9"/>
      <c r="V262" s="9"/>
      <c r="W262" s="9"/>
      <c r="X262" s="9"/>
    </row>
    <row r="263" spans="1:24" ht="17.25">
      <c r="A263" s="7"/>
      <c r="B263" s="7"/>
      <c r="C263" s="7"/>
      <c r="D263" s="8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9"/>
      <c r="T263" s="161">
        <f t="shared" si="25"/>
        <v>0</v>
      </c>
      <c r="U263" s="9"/>
      <c r="V263" s="9"/>
      <c r="W263" s="9"/>
      <c r="X263" s="9"/>
    </row>
    <row r="264" spans="1:24" ht="17.25">
      <c r="A264" s="7"/>
      <c r="B264" s="7"/>
      <c r="C264" s="7"/>
      <c r="D264" s="8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9"/>
      <c r="T264" s="161">
        <f t="shared" si="25"/>
        <v>0</v>
      </c>
      <c r="U264" s="9"/>
      <c r="V264" s="9"/>
      <c r="W264" s="9"/>
      <c r="X264" s="9"/>
    </row>
    <row r="265" spans="1:24" ht="17.25">
      <c r="A265" s="7"/>
      <c r="B265" s="7"/>
      <c r="C265" s="7"/>
      <c r="D265" s="8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9"/>
      <c r="T265" s="161">
        <f t="shared" si="25"/>
        <v>0</v>
      </c>
      <c r="U265" s="9"/>
      <c r="V265" s="9"/>
      <c r="W265" s="9"/>
      <c r="X265" s="9"/>
    </row>
    <row r="266" spans="1:24" ht="17.25">
      <c r="A266" s="7"/>
      <c r="B266" s="7"/>
      <c r="C266" s="7"/>
      <c r="D266" s="8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9"/>
      <c r="T266" s="161">
        <f t="shared" si="25"/>
        <v>0</v>
      </c>
      <c r="U266" s="9"/>
      <c r="V266" s="9"/>
      <c r="W266" s="9"/>
      <c r="X266" s="9"/>
    </row>
    <row r="267" spans="1:24" ht="17.25">
      <c r="A267" s="7"/>
      <c r="B267" s="7"/>
      <c r="C267" s="7"/>
      <c r="D267" s="8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9"/>
      <c r="T267" s="161">
        <f t="shared" si="25"/>
        <v>0</v>
      </c>
      <c r="U267" s="9"/>
      <c r="V267" s="9"/>
      <c r="W267" s="9"/>
      <c r="X267" s="9"/>
    </row>
    <row r="268" spans="1:24" ht="17.25">
      <c r="A268" s="7"/>
      <c r="B268" s="7"/>
      <c r="C268" s="7"/>
      <c r="D268" s="8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9"/>
      <c r="T268" s="161">
        <f t="shared" si="25"/>
        <v>0</v>
      </c>
      <c r="U268" s="9"/>
      <c r="V268" s="9"/>
      <c r="W268" s="9"/>
      <c r="X268" s="9"/>
    </row>
    <row r="269" spans="1:24" ht="17.25">
      <c r="A269" s="7"/>
      <c r="B269" s="7"/>
      <c r="C269" s="7"/>
      <c r="D269" s="8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9"/>
      <c r="T269" s="161">
        <f t="shared" si="25"/>
        <v>0</v>
      </c>
      <c r="U269" s="9"/>
      <c r="V269" s="9"/>
      <c r="W269" s="9"/>
      <c r="X269" s="9"/>
    </row>
    <row r="270" spans="1:24" ht="17.25">
      <c r="A270" s="7"/>
      <c r="B270" s="7"/>
      <c r="C270" s="7"/>
      <c r="D270" s="8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9"/>
      <c r="T270" s="161">
        <f t="shared" si="25"/>
        <v>0</v>
      </c>
      <c r="U270" s="9"/>
      <c r="V270" s="9"/>
      <c r="W270" s="9"/>
      <c r="X270" s="9"/>
    </row>
    <row r="271" spans="1:24" ht="17.25">
      <c r="A271" s="7"/>
      <c r="B271" s="7"/>
      <c r="C271" s="7"/>
      <c r="D271" s="8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9"/>
      <c r="T271" s="161">
        <f t="shared" si="25"/>
        <v>0</v>
      </c>
      <c r="U271" s="9"/>
      <c r="V271" s="9"/>
      <c r="W271" s="9"/>
      <c r="X271" s="9"/>
    </row>
    <row r="272" spans="1:24" ht="17.25">
      <c r="A272" s="7"/>
      <c r="B272" s="7"/>
      <c r="C272" s="7"/>
      <c r="D272" s="8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9"/>
      <c r="T272" s="161">
        <f t="shared" si="25"/>
        <v>0</v>
      </c>
      <c r="U272" s="9"/>
      <c r="V272" s="9"/>
      <c r="W272" s="9"/>
      <c r="X272" s="9"/>
    </row>
    <row r="273" spans="1:24" ht="17.25">
      <c r="A273" s="7"/>
      <c r="B273" s="7"/>
      <c r="C273" s="7"/>
      <c r="D273" s="8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9"/>
      <c r="T273" s="161">
        <f t="shared" si="25"/>
        <v>0</v>
      </c>
      <c r="U273" s="9"/>
      <c r="V273" s="9"/>
      <c r="W273" s="9"/>
      <c r="X273" s="9"/>
    </row>
    <row r="274" spans="1:24" ht="17.25">
      <c r="A274" s="7"/>
      <c r="B274" s="7"/>
      <c r="C274" s="7"/>
      <c r="D274" s="8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9"/>
      <c r="T274" s="161">
        <f t="shared" si="25"/>
        <v>0</v>
      </c>
      <c r="U274" s="9"/>
      <c r="V274" s="9"/>
      <c r="W274" s="9"/>
      <c r="X274" s="9"/>
    </row>
    <row r="275" spans="1:24" ht="17.25">
      <c r="A275" s="7"/>
      <c r="B275" s="7"/>
      <c r="C275" s="7"/>
      <c r="D275" s="8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9"/>
      <c r="T275" s="161">
        <f t="shared" si="25"/>
        <v>0</v>
      </c>
      <c r="U275" s="9"/>
      <c r="V275" s="9"/>
      <c r="W275" s="9"/>
      <c r="X275" s="9"/>
    </row>
    <row r="276" spans="1:24" ht="17.25">
      <c r="A276" s="7"/>
      <c r="B276" s="7"/>
      <c r="C276" s="7"/>
      <c r="D276" s="8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9"/>
      <c r="T276" s="161">
        <f t="shared" si="25"/>
        <v>0</v>
      </c>
      <c r="U276" s="9"/>
      <c r="V276" s="9"/>
      <c r="W276" s="9"/>
      <c r="X276" s="9"/>
    </row>
    <row r="277" spans="1:24" ht="17.25">
      <c r="A277" s="7"/>
      <c r="B277" s="7"/>
      <c r="C277" s="7"/>
      <c r="D277" s="8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9"/>
      <c r="T277" s="161">
        <f t="shared" si="25"/>
        <v>0</v>
      </c>
      <c r="U277" s="9"/>
      <c r="V277" s="9"/>
      <c r="W277" s="9"/>
      <c r="X277" s="9"/>
    </row>
    <row r="278" spans="1:24" ht="17.25">
      <c r="A278" s="7"/>
      <c r="B278" s="7"/>
      <c r="C278" s="7"/>
      <c r="D278" s="8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9"/>
      <c r="T278" s="161">
        <f t="shared" si="25"/>
        <v>0</v>
      </c>
      <c r="U278" s="9"/>
      <c r="V278" s="9"/>
      <c r="W278" s="9"/>
      <c r="X278" s="9"/>
    </row>
    <row r="279" spans="1:24" ht="17.25">
      <c r="A279" s="7"/>
      <c r="B279" s="7"/>
      <c r="C279" s="7"/>
      <c r="D279" s="8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9"/>
      <c r="T279" s="161">
        <f t="shared" si="25"/>
        <v>0</v>
      </c>
      <c r="U279" s="9"/>
      <c r="V279" s="9"/>
      <c r="W279" s="9"/>
      <c r="X279" s="9"/>
    </row>
    <row r="280" spans="1:24" ht="17.25">
      <c r="A280" s="7"/>
      <c r="B280" s="7"/>
      <c r="C280" s="7"/>
      <c r="D280" s="8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9"/>
      <c r="T280" s="161">
        <f aca="true" t="shared" si="27" ref="T280:T343">+O282+E282</f>
        <v>0</v>
      </c>
      <c r="U280" s="9"/>
      <c r="V280" s="9"/>
      <c r="W280" s="9"/>
      <c r="X280" s="9"/>
    </row>
    <row r="281" spans="1:24" ht="17.25">
      <c r="A281" s="7"/>
      <c r="B281" s="7"/>
      <c r="C281" s="7"/>
      <c r="D281" s="8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9"/>
      <c r="T281" s="161">
        <f t="shared" si="27"/>
        <v>0</v>
      </c>
      <c r="U281" s="9"/>
      <c r="V281" s="9"/>
      <c r="W281" s="9"/>
      <c r="X281" s="9"/>
    </row>
    <row r="282" spans="1:24" ht="17.25">
      <c r="A282" s="7"/>
      <c r="B282" s="7"/>
      <c r="C282" s="7"/>
      <c r="D282" s="8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9"/>
      <c r="T282" s="161">
        <f t="shared" si="27"/>
        <v>0</v>
      </c>
      <c r="U282" s="9"/>
      <c r="V282" s="9"/>
      <c r="W282" s="9"/>
      <c r="X282" s="9"/>
    </row>
    <row r="283" spans="1:24" ht="17.25">
      <c r="A283" s="7"/>
      <c r="B283" s="7"/>
      <c r="C283" s="7"/>
      <c r="D283" s="8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9"/>
      <c r="T283" s="161">
        <f t="shared" si="27"/>
        <v>0</v>
      </c>
      <c r="U283" s="9"/>
      <c r="V283" s="9"/>
      <c r="W283" s="9"/>
      <c r="X283" s="9"/>
    </row>
    <row r="284" spans="1:24" ht="17.25">
      <c r="A284" s="7"/>
      <c r="B284" s="7"/>
      <c r="C284" s="7"/>
      <c r="D284" s="8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9"/>
      <c r="T284" s="161">
        <f t="shared" si="27"/>
        <v>0</v>
      </c>
      <c r="U284" s="9"/>
      <c r="V284" s="9"/>
      <c r="W284" s="9"/>
      <c r="X284" s="9"/>
    </row>
    <row r="285" spans="1:24" ht="17.25">
      <c r="A285" s="7"/>
      <c r="B285" s="7"/>
      <c r="C285" s="7"/>
      <c r="D285" s="8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9"/>
      <c r="T285" s="161">
        <f t="shared" si="27"/>
        <v>0</v>
      </c>
      <c r="U285" s="9"/>
      <c r="V285" s="9"/>
      <c r="W285" s="9"/>
      <c r="X285" s="9"/>
    </row>
    <row r="286" spans="1:24" ht="17.25">
      <c r="A286" s="7"/>
      <c r="B286" s="7"/>
      <c r="C286" s="7"/>
      <c r="D286" s="8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9"/>
      <c r="T286" s="161">
        <f t="shared" si="27"/>
        <v>0</v>
      </c>
      <c r="U286" s="9"/>
      <c r="V286" s="9"/>
      <c r="W286" s="9"/>
      <c r="X286" s="9"/>
    </row>
    <row r="287" spans="1:24" ht="17.25">
      <c r="A287" s="7"/>
      <c r="B287" s="7"/>
      <c r="C287" s="7"/>
      <c r="D287" s="8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9"/>
      <c r="T287" s="161">
        <f t="shared" si="27"/>
        <v>0</v>
      </c>
      <c r="U287" s="9"/>
      <c r="V287" s="9"/>
      <c r="W287" s="9"/>
      <c r="X287" s="9"/>
    </row>
    <row r="288" spans="1:24" ht="17.25">
      <c r="A288" s="7"/>
      <c r="B288" s="7"/>
      <c r="C288" s="7"/>
      <c r="D288" s="8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9"/>
      <c r="T288" s="161">
        <f t="shared" si="27"/>
        <v>0</v>
      </c>
      <c r="U288" s="9"/>
      <c r="V288" s="9"/>
      <c r="W288" s="9"/>
      <c r="X288" s="9"/>
    </row>
    <row r="289" spans="1:24" ht="17.25">
      <c r="A289" s="7"/>
      <c r="B289" s="7"/>
      <c r="C289" s="7"/>
      <c r="D289" s="8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9"/>
      <c r="T289" s="161">
        <f t="shared" si="27"/>
        <v>0</v>
      </c>
      <c r="U289" s="9"/>
      <c r="V289" s="9"/>
      <c r="W289" s="9"/>
      <c r="X289" s="9"/>
    </row>
    <row r="290" spans="1:24" ht="17.25">
      <c r="A290" s="7"/>
      <c r="B290" s="7"/>
      <c r="C290" s="7"/>
      <c r="D290" s="8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9"/>
      <c r="T290" s="161">
        <f t="shared" si="27"/>
        <v>0</v>
      </c>
      <c r="U290" s="9"/>
      <c r="V290" s="9"/>
      <c r="W290" s="9"/>
      <c r="X290" s="9"/>
    </row>
    <row r="291" spans="1:24" ht="17.25">
      <c r="A291" s="7"/>
      <c r="B291" s="7"/>
      <c r="C291" s="7"/>
      <c r="D291" s="8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9"/>
      <c r="T291" s="161">
        <f t="shared" si="27"/>
        <v>0</v>
      </c>
      <c r="U291" s="9"/>
      <c r="V291" s="9"/>
      <c r="W291" s="9"/>
      <c r="X291" s="9"/>
    </row>
    <row r="292" spans="1:24" ht="17.25">
      <c r="A292" s="7"/>
      <c r="B292" s="7"/>
      <c r="C292" s="7"/>
      <c r="D292" s="8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9"/>
      <c r="T292" s="161">
        <f t="shared" si="27"/>
        <v>0</v>
      </c>
      <c r="U292" s="9"/>
      <c r="V292" s="9"/>
      <c r="W292" s="9"/>
      <c r="X292" s="9"/>
    </row>
    <row r="293" spans="1:24" ht="17.25">
      <c r="A293" s="7"/>
      <c r="B293" s="7"/>
      <c r="C293" s="7"/>
      <c r="D293" s="8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9"/>
      <c r="T293" s="161">
        <f t="shared" si="27"/>
        <v>0</v>
      </c>
      <c r="U293" s="9"/>
      <c r="V293" s="9"/>
      <c r="W293" s="9"/>
      <c r="X293" s="9"/>
    </row>
    <row r="294" spans="1:20" ht="17.25">
      <c r="A294" s="7"/>
      <c r="B294" s="7"/>
      <c r="C294" s="7"/>
      <c r="D294" s="8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T294" s="161">
        <f t="shared" si="27"/>
        <v>0</v>
      </c>
    </row>
    <row r="295" spans="1:20" ht="17.25">
      <c r="A295" s="7"/>
      <c r="B295" s="7"/>
      <c r="C295" s="7"/>
      <c r="D295" s="8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T295" s="161">
        <f t="shared" si="27"/>
        <v>0</v>
      </c>
    </row>
    <row r="296" ht="17.25">
      <c r="T296" s="161">
        <f t="shared" si="27"/>
        <v>0</v>
      </c>
    </row>
    <row r="297" ht="17.25">
      <c r="T297" s="161">
        <f t="shared" si="27"/>
        <v>0</v>
      </c>
    </row>
    <row r="298" ht="17.25">
      <c r="T298" s="161">
        <f t="shared" si="27"/>
        <v>0</v>
      </c>
    </row>
    <row r="299" ht="17.25">
      <c r="T299" s="161">
        <f t="shared" si="27"/>
        <v>0</v>
      </c>
    </row>
    <row r="300" ht="17.25">
      <c r="T300" s="161">
        <f t="shared" si="27"/>
        <v>0</v>
      </c>
    </row>
    <row r="301" ht="17.25">
      <c r="T301" s="161">
        <f t="shared" si="27"/>
        <v>0</v>
      </c>
    </row>
    <row r="302" ht="17.25">
      <c r="T302" s="161">
        <f t="shared" si="27"/>
        <v>0</v>
      </c>
    </row>
    <row r="303" ht="17.25">
      <c r="T303" s="161">
        <f t="shared" si="27"/>
        <v>0</v>
      </c>
    </row>
    <row r="304" ht="17.25">
      <c r="T304" s="161">
        <f t="shared" si="27"/>
        <v>0</v>
      </c>
    </row>
    <row r="305" ht="17.25">
      <c r="T305" s="161">
        <f t="shared" si="27"/>
        <v>0</v>
      </c>
    </row>
    <row r="306" ht="17.25">
      <c r="T306" s="161">
        <f t="shared" si="27"/>
        <v>0</v>
      </c>
    </row>
    <row r="307" ht="17.25">
      <c r="T307" s="161">
        <f t="shared" si="27"/>
        <v>0</v>
      </c>
    </row>
    <row r="308" ht="17.25">
      <c r="T308" s="161">
        <f t="shared" si="27"/>
        <v>0</v>
      </c>
    </row>
    <row r="309" ht="17.25">
      <c r="T309" s="161">
        <f t="shared" si="27"/>
        <v>0</v>
      </c>
    </row>
    <row r="310" ht="17.25">
      <c r="T310" s="161">
        <f t="shared" si="27"/>
        <v>0</v>
      </c>
    </row>
    <row r="311" ht="17.25">
      <c r="T311" s="161">
        <f t="shared" si="27"/>
        <v>0</v>
      </c>
    </row>
    <row r="312" ht="17.25">
      <c r="T312" s="161">
        <f t="shared" si="27"/>
        <v>0</v>
      </c>
    </row>
    <row r="313" ht="17.25">
      <c r="T313" s="161">
        <f t="shared" si="27"/>
        <v>0</v>
      </c>
    </row>
    <row r="314" ht="17.25">
      <c r="T314" s="161">
        <f t="shared" si="27"/>
        <v>0</v>
      </c>
    </row>
    <row r="315" ht="17.25">
      <c r="T315" s="161">
        <f t="shared" si="27"/>
        <v>0</v>
      </c>
    </row>
    <row r="316" ht="17.25">
      <c r="T316" s="161">
        <f t="shared" si="27"/>
        <v>0</v>
      </c>
    </row>
    <row r="317" ht="17.25">
      <c r="T317" s="161">
        <f t="shared" si="27"/>
        <v>0</v>
      </c>
    </row>
    <row r="318" ht="17.25">
      <c r="T318" s="161">
        <f t="shared" si="27"/>
        <v>0</v>
      </c>
    </row>
    <row r="319" ht="17.25">
      <c r="T319" s="161">
        <f t="shared" si="27"/>
        <v>0</v>
      </c>
    </row>
    <row r="320" ht="17.25">
      <c r="T320" s="161">
        <f t="shared" si="27"/>
        <v>0</v>
      </c>
    </row>
    <row r="321" ht="17.25">
      <c r="T321" s="161">
        <f t="shared" si="27"/>
        <v>0</v>
      </c>
    </row>
    <row r="322" ht="17.25">
      <c r="T322" s="161">
        <f t="shared" si="27"/>
        <v>0</v>
      </c>
    </row>
    <row r="323" ht="17.25">
      <c r="T323" s="161">
        <f t="shared" si="27"/>
        <v>0</v>
      </c>
    </row>
    <row r="324" ht="17.25">
      <c r="T324" s="161">
        <f t="shared" si="27"/>
        <v>0</v>
      </c>
    </row>
    <row r="325" ht="17.25">
      <c r="T325" s="161">
        <f t="shared" si="27"/>
        <v>0</v>
      </c>
    </row>
    <row r="326" ht="17.25">
      <c r="T326" s="161">
        <f t="shared" si="27"/>
        <v>0</v>
      </c>
    </row>
    <row r="327" ht="17.25">
      <c r="T327" s="161">
        <f t="shared" si="27"/>
        <v>0</v>
      </c>
    </row>
    <row r="328" ht="17.25">
      <c r="T328" s="161">
        <f t="shared" si="27"/>
        <v>0</v>
      </c>
    </row>
    <row r="329" ht="17.25">
      <c r="T329" s="161">
        <f t="shared" si="27"/>
        <v>0</v>
      </c>
    </row>
    <row r="330" ht="17.25">
      <c r="T330" s="161">
        <f t="shared" si="27"/>
        <v>0</v>
      </c>
    </row>
    <row r="331" ht="17.25">
      <c r="T331" s="161">
        <f t="shared" si="27"/>
        <v>0</v>
      </c>
    </row>
    <row r="332" ht="17.25">
      <c r="T332" s="161">
        <f t="shared" si="27"/>
        <v>0</v>
      </c>
    </row>
    <row r="333" ht="17.25">
      <c r="T333" s="161">
        <f t="shared" si="27"/>
        <v>0</v>
      </c>
    </row>
    <row r="334" ht="17.25">
      <c r="T334" s="161">
        <f t="shared" si="27"/>
        <v>0</v>
      </c>
    </row>
    <row r="335" ht="17.25">
      <c r="T335" s="161">
        <f t="shared" si="27"/>
        <v>0</v>
      </c>
    </row>
    <row r="336" ht="17.25">
      <c r="T336" s="161">
        <f t="shared" si="27"/>
        <v>0</v>
      </c>
    </row>
    <row r="337" ht="17.25">
      <c r="T337" s="161">
        <f t="shared" si="27"/>
        <v>0</v>
      </c>
    </row>
    <row r="338" ht="17.25">
      <c r="T338" s="161">
        <f t="shared" si="27"/>
        <v>0</v>
      </c>
    </row>
    <row r="339" ht="17.25">
      <c r="T339" s="161">
        <f t="shared" si="27"/>
        <v>0</v>
      </c>
    </row>
    <row r="340" ht="17.25">
      <c r="T340" s="161">
        <f t="shared" si="27"/>
        <v>0</v>
      </c>
    </row>
    <row r="341" ht="17.25">
      <c r="T341" s="161">
        <f t="shared" si="27"/>
        <v>0</v>
      </c>
    </row>
    <row r="342" ht="17.25">
      <c r="T342" s="161">
        <f t="shared" si="27"/>
        <v>0</v>
      </c>
    </row>
    <row r="343" ht="17.25">
      <c r="T343" s="161">
        <f t="shared" si="27"/>
        <v>0</v>
      </c>
    </row>
    <row r="344" ht="17.25">
      <c r="T344" s="161">
        <f aca="true" t="shared" si="28" ref="T344:T407">+O346+E346</f>
        <v>0</v>
      </c>
    </row>
    <row r="345" ht="17.25">
      <c r="T345" s="161">
        <f t="shared" si="28"/>
        <v>0</v>
      </c>
    </row>
    <row r="346" ht="17.25">
      <c r="T346" s="161">
        <f t="shared" si="28"/>
        <v>0</v>
      </c>
    </row>
    <row r="347" ht="17.25">
      <c r="T347" s="161">
        <f t="shared" si="28"/>
        <v>0</v>
      </c>
    </row>
    <row r="348" ht="17.25">
      <c r="T348" s="161">
        <f t="shared" si="28"/>
        <v>0</v>
      </c>
    </row>
    <row r="349" ht="17.25">
      <c r="T349" s="161">
        <f t="shared" si="28"/>
        <v>0</v>
      </c>
    </row>
    <row r="350" ht="17.25">
      <c r="T350" s="161">
        <f t="shared" si="28"/>
        <v>0</v>
      </c>
    </row>
    <row r="351" ht="17.25">
      <c r="T351" s="161">
        <f t="shared" si="28"/>
        <v>0</v>
      </c>
    </row>
    <row r="352" ht="17.25">
      <c r="T352" s="161">
        <f t="shared" si="28"/>
        <v>0</v>
      </c>
    </row>
    <row r="353" ht="17.25">
      <c r="T353" s="161">
        <f t="shared" si="28"/>
        <v>0</v>
      </c>
    </row>
    <row r="354" ht="17.25">
      <c r="T354" s="161">
        <f t="shared" si="28"/>
        <v>0</v>
      </c>
    </row>
    <row r="355" ht="17.25">
      <c r="T355" s="161">
        <f t="shared" si="28"/>
        <v>0</v>
      </c>
    </row>
    <row r="356" ht="17.25">
      <c r="T356" s="161">
        <f t="shared" si="28"/>
        <v>0</v>
      </c>
    </row>
    <row r="357" ht="17.25">
      <c r="T357" s="161">
        <f t="shared" si="28"/>
        <v>0</v>
      </c>
    </row>
    <row r="358" ht="17.25">
      <c r="T358" s="161">
        <f t="shared" si="28"/>
        <v>0</v>
      </c>
    </row>
    <row r="359" ht="17.25">
      <c r="T359" s="161">
        <f t="shared" si="28"/>
        <v>0</v>
      </c>
    </row>
    <row r="360" ht="17.25">
      <c r="T360" s="161">
        <f t="shared" si="28"/>
        <v>0</v>
      </c>
    </row>
    <row r="361" ht="17.25">
      <c r="T361" s="161">
        <f t="shared" si="28"/>
        <v>0</v>
      </c>
    </row>
    <row r="362" ht="17.25">
      <c r="T362" s="161">
        <f t="shared" si="28"/>
        <v>0</v>
      </c>
    </row>
    <row r="363" ht="17.25">
      <c r="T363" s="161">
        <f t="shared" si="28"/>
        <v>0</v>
      </c>
    </row>
    <row r="364" ht="17.25">
      <c r="T364" s="161">
        <f t="shared" si="28"/>
        <v>0</v>
      </c>
    </row>
    <row r="365" ht="17.25">
      <c r="T365" s="161">
        <f t="shared" si="28"/>
        <v>0</v>
      </c>
    </row>
    <row r="366" ht="17.25">
      <c r="T366" s="161">
        <f t="shared" si="28"/>
        <v>0</v>
      </c>
    </row>
    <row r="367" ht="17.25">
      <c r="T367" s="161">
        <f t="shared" si="28"/>
        <v>0</v>
      </c>
    </row>
    <row r="368" ht="17.25">
      <c r="T368" s="161">
        <f t="shared" si="28"/>
        <v>0</v>
      </c>
    </row>
    <row r="369" ht="17.25">
      <c r="T369" s="161">
        <f t="shared" si="28"/>
        <v>0</v>
      </c>
    </row>
    <row r="370" ht="17.25">
      <c r="T370" s="161">
        <f t="shared" si="28"/>
        <v>0</v>
      </c>
    </row>
    <row r="371" ht="17.25">
      <c r="T371" s="161">
        <f t="shared" si="28"/>
        <v>0</v>
      </c>
    </row>
    <row r="372" ht="17.25">
      <c r="T372" s="161">
        <f t="shared" si="28"/>
        <v>0</v>
      </c>
    </row>
    <row r="373" ht="17.25">
      <c r="T373" s="161">
        <f t="shared" si="28"/>
        <v>0</v>
      </c>
    </row>
    <row r="374" ht="17.25">
      <c r="T374" s="161">
        <f t="shared" si="28"/>
        <v>0</v>
      </c>
    </row>
    <row r="375" ht="17.25">
      <c r="T375" s="161">
        <f t="shared" si="28"/>
        <v>0</v>
      </c>
    </row>
    <row r="376" ht="17.25">
      <c r="T376" s="161">
        <f t="shared" si="28"/>
        <v>0</v>
      </c>
    </row>
    <row r="377" ht="17.25">
      <c r="T377" s="161">
        <f t="shared" si="28"/>
        <v>0</v>
      </c>
    </row>
    <row r="378" ht="17.25">
      <c r="T378" s="161">
        <f t="shared" si="28"/>
        <v>0</v>
      </c>
    </row>
    <row r="379" ht="17.25">
      <c r="T379" s="161">
        <f t="shared" si="28"/>
        <v>0</v>
      </c>
    </row>
    <row r="380" ht="17.25">
      <c r="T380" s="161">
        <f t="shared" si="28"/>
        <v>0</v>
      </c>
    </row>
    <row r="381" ht="17.25">
      <c r="T381" s="161">
        <f t="shared" si="28"/>
        <v>0</v>
      </c>
    </row>
    <row r="382" ht="17.25">
      <c r="T382" s="161">
        <f t="shared" si="28"/>
        <v>0</v>
      </c>
    </row>
    <row r="383" ht="17.25">
      <c r="T383" s="161">
        <f t="shared" si="28"/>
        <v>0</v>
      </c>
    </row>
    <row r="384" ht="17.25">
      <c r="T384" s="161">
        <f t="shared" si="28"/>
        <v>0</v>
      </c>
    </row>
    <row r="385" ht="17.25">
      <c r="T385" s="161">
        <f t="shared" si="28"/>
        <v>0</v>
      </c>
    </row>
    <row r="386" ht="17.25">
      <c r="T386" s="161">
        <f t="shared" si="28"/>
        <v>0</v>
      </c>
    </row>
    <row r="387" ht="17.25">
      <c r="T387" s="161">
        <f t="shared" si="28"/>
        <v>0</v>
      </c>
    </row>
    <row r="388" ht="17.25">
      <c r="T388" s="161">
        <f t="shared" si="28"/>
        <v>0</v>
      </c>
    </row>
    <row r="389" ht="17.25">
      <c r="T389" s="161">
        <f t="shared" si="28"/>
        <v>0</v>
      </c>
    </row>
    <row r="390" ht="17.25">
      <c r="T390" s="161">
        <f t="shared" si="28"/>
        <v>0</v>
      </c>
    </row>
    <row r="391" ht="17.25">
      <c r="T391" s="161">
        <f t="shared" si="28"/>
        <v>0</v>
      </c>
    </row>
    <row r="392" ht="17.25">
      <c r="T392" s="161">
        <f t="shared" si="28"/>
        <v>0</v>
      </c>
    </row>
    <row r="393" ht="17.25">
      <c r="T393" s="161">
        <f t="shared" si="28"/>
        <v>0</v>
      </c>
    </row>
    <row r="394" ht="17.25">
      <c r="T394" s="161">
        <f t="shared" si="28"/>
        <v>0</v>
      </c>
    </row>
    <row r="395" ht="17.25">
      <c r="T395" s="161">
        <f t="shared" si="28"/>
        <v>0</v>
      </c>
    </row>
    <row r="396" ht="17.25">
      <c r="T396" s="161">
        <f t="shared" si="28"/>
        <v>0</v>
      </c>
    </row>
    <row r="397" ht="17.25">
      <c r="T397" s="161">
        <f t="shared" si="28"/>
        <v>0</v>
      </c>
    </row>
    <row r="398" ht="17.25">
      <c r="T398" s="161">
        <f t="shared" si="28"/>
        <v>0</v>
      </c>
    </row>
    <row r="399" ht="17.25">
      <c r="T399" s="161">
        <f t="shared" si="28"/>
        <v>0</v>
      </c>
    </row>
    <row r="400" ht="17.25">
      <c r="T400" s="161">
        <f t="shared" si="28"/>
        <v>0</v>
      </c>
    </row>
    <row r="401" ht="17.25">
      <c r="T401" s="161">
        <f t="shared" si="28"/>
        <v>0</v>
      </c>
    </row>
    <row r="402" ht="17.25">
      <c r="T402" s="161">
        <f t="shared" si="28"/>
        <v>0</v>
      </c>
    </row>
    <row r="403" ht="17.25">
      <c r="T403" s="161">
        <f t="shared" si="28"/>
        <v>0</v>
      </c>
    </row>
    <row r="404" ht="17.25">
      <c r="T404" s="161">
        <f t="shared" si="28"/>
        <v>0</v>
      </c>
    </row>
    <row r="405" ht="17.25">
      <c r="T405" s="161">
        <f t="shared" si="28"/>
        <v>0</v>
      </c>
    </row>
    <row r="406" ht="17.25">
      <c r="T406" s="161">
        <f t="shared" si="28"/>
        <v>0</v>
      </c>
    </row>
    <row r="407" ht="17.25">
      <c r="T407" s="161">
        <f t="shared" si="28"/>
        <v>0</v>
      </c>
    </row>
    <row r="408" ht="17.25">
      <c r="T408" s="161">
        <f aca="true" t="shared" si="29" ref="T408:T471">+O410+E410</f>
        <v>0</v>
      </c>
    </row>
    <row r="409" ht="17.25">
      <c r="T409" s="161">
        <f t="shared" si="29"/>
        <v>0</v>
      </c>
    </row>
    <row r="410" ht="17.25">
      <c r="T410" s="161">
        <f t="shared" si="29"/>
        <v>0</v>
      </c>
    </row>
    <row r="411" ht="17.25">
      <c r="T411" s="161">
        <f t="shared" si="29"/>
        <v>0</v>
      </c>
    </row>
    <row r="412" ht="17.25">
      <c r="T412" s="161">
        <f t="shared" si="29"/>
        <v>0</v>
      </c>
    </row>
    <row r="413" ht="17.25">
      <c r="T413" s="161">
        <f t="shared" si="29"/>
        <v>0</v>
      </c>
    </row>
    <row r="414" ht="17.25">
      <c r="T414" s="161">
        <f t="shared" si="29"/>
        <v>0</v>
      </c>
    </row>
    <row r="415" ht="17.25">
      <c r="T415" s="161">
        <f t="shared" si="29"/>
        <v>0</v>
      </c>
    </row>
    <row r="416" ht="17.25">
      <c r="T416" s="161">
        <f t="shared" si="29"/>
        <v>0</v>
      </c>
    </row>
    <row r="417" ht="17.25">
      <c r="T417" s="161">
        <f t="shared" si="29"/>
        <v>0</v>
      </c>
    </row>
    <row r="418" ht="17.25">
      <c r="T418" s="161">
        <f t="shared" si="29"/>
        <v>0</v>
      </c>
    </row>
    <row r="419" ht="17.25">
      <c r="T419" s="161">
        <f t="shared" si="29"/>
        <v>0</v>
      </c>
    </row>
    <row r="420" ht="17.25">
      <c r="T420" s="161">
        <f t="shared" si="29"/>
        <v>0</v>
      </c>
    </row>
    <row r="421" ht="17.25">
      <c r="T421" s="161">
        <f t="shared" si="29"/>
        <v>0</v>
      </c>
    </row>
    <row r="422" ht="17.25">
      <c r="T422" s="161">
        <f t="shared" si="29"/>
        <v>0</v>
      </c>
    </row>
    <row r="423" ht="17.25">
      <c r="T423" s="161">
        <f t="shared" si="29"/>
        <v>0</v>
      </c>
    </row>
    <row r="424" ht="17.25">
      <c r="T424" s="161">
        <f t="shared" si="29"/>
        <v>0</v>
      </c>
    </row>
    <row r="425" ht="17.25">
      <c r="T425" s="161">
        <f t="shared" si="29"/>
        <v>0</v>
      </c>
    </row>
    <row r="426" ht="17.25">
      <c r="T426" s="161">
        <f t="shared" si="29"/>
        <v>0</v>
      </c>
    </row>
    <row r="427" ht="17.25">
      <c r="T427" s="161">
        <f t="shared" si="29"/>
        <v>0</v>
      </c>
    </row>
    <row r="428" ht="17.25">
      <c r="T428" s="161">
        <f t="shared" si="29"/>
        <v>0</v>
      </c>
    </row>
    <row r="429" ht="17.25">
      <c r="T429" s="161">
        <f t="shared" si="29"/>
        <v>0</v>
      </c>
    </row>
    <row r="430" ht="17.25">
      <c r="T430" s="161">
        <f t="shared" si="29"/>
        <v>0</v>
      </c>
    </row>
    <row r="431" ht="17.25">
      <c r="T431" s="161">
        <f t="shared" si="29"/>
        <v>0</v>
      </c>
    </row>
    <row r="432" ht="17.25">
      <c r="T432" s="161">
        <f t="shared" si="29"/>
        <v>0</v>
      </c>
    </row>
    <row r="433" ht="17.25">
      <c r="T433" s="161">
        <f t="shared" si="29"/>
        <v>0</v>
      </c>
    </row>
    <row r="434" ht="17.25">
      <c r="T434" s="161">
        <f t="shared" si="29"/>
        <v>0</v>
      </c>
    </row>
    <row r="435" ht="17.25">
      <c r="T435" s="161">
        <f t="shared" si="29"/>
        <v>0</v>
      </c>
    </row>
    <row r="436" ht="17.25">
      <c r="T436" s="161">
        <f t="shared" si="29"/>
        <v>0</v>
      </c>
    </row>
    <row r="437" ht="17.25">
      <c r="T437" s="161">
        <f t="shared" si="29"/>
        <v>0</v>
      </c>
    </row>
    <row r="438" ht="17.25">
      <c r="T438" s="161">
        <f t="shared" si="29"/>
        <v>0</v>
      </c>
    </row>
    <row r="439" ht="17.25">
      <c r="T439" s="161">
        <f t="shared" si="29"/>
        <v>0</v>
      </c>
    </row>
    <row r="440" ht="17.25">
      <c r="T440" s="161">
        <f t="shared" si="29"/>
        <v>0</v>
      </c>
    </row>
    <row r="441" ht="17.25">
      <c r="T441" s="161">
        <f t="shared" si="29"/>
        <v>0</v>
      </c>
    </row>
    <row r="442" ht="17.25">
      <c r="T442" s="161">
        <f t="shared" si="29"/>
        <v>0</v>
      </c>
    </row>
    <row r="443" ht="17.25">
      <c r="T443" s="161">
        <f t="shared" si="29"/>
        <v>0</v>
      </c>
    </row>
    <row r="444" ht="17.25">
      <c r="T444" s="161">
        <f t="shared" si="29"/>
        <v>0</v>
      </c>
    </row>
    <row r="445" ht="17.25">
      <c r="T445" s="161">
        <f t="shared" si="29"/>
        <v>0</v>
      </c>
    </row>
    <row r="446" ht="17.25">
      <c r="T446" s="161">
        <f t="shared" si="29"/>
        <v>0</v>
      </c>
    </row>
    <row r="447" ht="17.25">
      <c r="T447" s="161">
        <f t="shared" si="29"/>
        <v>0</v>
      </c>
    </row>
    <row r="448" ht="17.25">
      <c r="T448" s="161">
        <f t="shared" si="29"/>
        <v>0</v>
      </c>
    </row>
    <row r="449" ht="17.25">
      <c r="T449" s="161">
        <f t="shared" si="29"/>
        <v>0</v>
      </c>
    </row>
    <row r="450" ht="17.25">
      <c r="T450" s="161">
        <f t="shared" si="29"/>
        <v>0</v>
      </c>
    </row>
    <row r="451" ht="17.25">
      <c r="T451" s="161">
        <f t="shared" si="29"/>
        <v>0</v>
      </c>
    </row>
    <row r="452" ht="17.25">
      <c r="T452" s="161">
        <f t="shared" si="29"/>
        <v>0</v>
      </c>
    </row>
    <row r="453" ht="17.25">
      <c r="T453" s="161">
        <f t="shared" si="29"/>
        <v>0</v>
      </c>
    </row>
    <row r="454" ht="17.25">
      <c r="T454" s="161">
        <f t="shared" si="29"/>
        <v>0</v>
      </c>
    </row>
    <row r="455" ht="17.25">
      <c r="T455" s="161">
        <f t="shared" si="29"/>
        <v>0</v>
      </c>
    </row>
    <row r="456" ht="17.25">
      <c r="T456" s="161">
        <f t="shared" si="29"/>
        <v>0</v>
      </c>
    </row>
    <row r="457" ht="17.25">
      <c r="T457" s="161">
        <f t="shared" si="29"/>
        <v>0</v>
      </c>
    </row>
    <row r="458" ht="17.25">
      <c r="T458" s="161">
        <f t="shared" si="29"/>
        <v>0</v>
      </c>
    </row>
    <row r="459" ht="17.25">
      <c r="T459" s="161">
        <f t="shared" si="29"/>
        <v>0</v>
      </c>
    </row>
    <row r="460" ht="17.25">
      <c r="T460" s="161">
        <f t="shared" si="29"/>
        <v>0</v>
      </c>
    </row>
    <row r="461" ht="17.25">
      <c r="T461" s="161">
        <f t="shared" si="29"/>
        <v>0</v>
      </c>
    </row>
    <row r="462" ht="17.25">
      <c r="T462" s="161">
        <f t="shared" si="29"/>
        <v>0</v>
      </c>
    </row>
    <row r="463" ht="17.25">
      <c r="T463" s="161">
        <f t="shared" si="29"/>
        <v>0</v>
      </c>
    </row>
    <row r="464" ht="17.25">
      <c r="T464" s="161">
        <f t="shared" si="29"/>
        <v>0</v>
      </c>
    </row>
    <row r="465" ht="17.25">
      <c r="T465" s="161">
        <f t="shared" si="29"/>
        <v>0</v>
      </c>
    </row>
    <row r="466" ht="17.25">
      <c r="T466" s="161">
        <f t="shared" si="29"/>
        <v>0</v>
      </c>
    </row>
    <row r="467" ht="17.25">
      <c r="T467" s="161">
        <f t="shared" si="29"/>
        <v>0</v>
      </c>
    </row>
    <row r="468" ht="17.25">
      <c r="T468" s="161">
        <f t="shared" si="29"/>
        <v>0</v>
      </c>
    </row>
    <row r="469" ht="17.25">
      <c r="T469" s="161">
        <f t="shared" si="29"/>
        <v>0</v>
      </c>
    </row>
    <row r="470" ht="17.25">
      <c r="T470" s="161">
        <f t="shared" si="29"/>
        <v>0</v>
      </c>
    </row>
    <row r="471" ht="17.25">
      <c r="T471" s="161">
        <f t="shared" si="29"/>
        <v>0</v>
      </c>
    </row>
    <row r="472" ht="17.25">
      <c r="T472" s="161">
        <f aca="true" t="shared" si="30" ref="T472:T478">+O474+E474</f>
        <v>0</v>
      </c>
    </row>
    <row r="473" ht="17.25">
      <c r="T473" s="161">
        <f t="shared" si="30"/>
        <v>0</v>
      </c>
    </row>
    <row r="474" ht="17.25">
      <c r="T474" s="161">
        <f t="shared" si="30"/>
        <v>0</v>
      </c>
    </row>
    <row r="475" ht="17.25">
      <c r="T475" s="161">
        <f t="shared" si="30"/>
        <v>0</v>
      </c>
    </row>
    <row r="476" ht="17.25">
      <c r="T476" s="161">
        <f t="shared" si="30"/>
        <v>0</v>
      </c>
    </row>
    <row r="477" ht="17.25">
      <c r="T477" s="161">
        <f t="shared" si="30"/>
        <v>0</v>
      </c>
    </row>
    <row r="478" ht="17.25">
      <c r="T478" s="161">
        <f t="shared" si="30"/>
        <v>0</v>
      </c>
    </row>
    <row r="482" spans="10:12" ht="12.75">
      <c r="J482" s="350"/>
      <c r="K482" s="350"/>
      <c r="L482" s="350">
        <f>+K482-H482</f>
        <v>0</v>
      </c>
    </row>
    <row r="483" spans="10:12" ht="12.75">
      <c r="J483" s="350"/>
      <c r="K483" s="350"/>
      <c r="L483" s="350">
        <f>+K483-H483</f>
        <v>0</v>
      </c>
    </row>
    <row r="484" ht="12.75">
      <c r="L484" s="350">
        <f>+K484-H484</f>
        <v>0</v>
      </c>
    </row>
    <row r="485" spans="11:12" ht="12.75">
      <c r="K485" s="350"/>
      <c r="L485" s="350">
        <f>+K485-H485</f>
        <v>0</v>
      </c>
    </row>
    <row r="486" spans="7:9" ht="12.75">
      <c r="G486" s="350"/>
      <c r="H486" s="350"/>
      <c r="I486" s="350"/>
    </row>
  </sheetData>
  <autoFilter ref="A8:X478"/>
  <mergeCells count="25">
    <mergeCell ref="B3:P3"/>
    <mergeCell ref="O1:Q1"/>
    <mergeCell ref="Q4:Q7"/>
    <mergeCell ref="E5:E7"/>
    <mergeCell ref="L2:Q2"/>
    <mergeCell ref="C4:C7"/>
    <mergeCell ref="M6:M7"/>
    <mergeCell ref="P6:P7"/>
    <mergeCell ref="O6:O7"/>
    <mergeCell ref="F5:F7"/>
    <mergeCell ref="A4:A7"/>
    <mergeCell ref="N5:N7"/>
    <mergeCell ref="O5:P5"/>
    <mergeCell ref="G5:H5"/>
    <mergeCell ref="J5:J7"/>
    <mergeCell ref="K5:K7"/>
    <mergeCell ref="L5:M5"/>
    <mergeCell ref="J4:P4"/>
    <mergeCell ref="D4:D7"/>
    <mergeCell ref="B4:B7"/>
    <mergeCell ref="L6:L7"/>
    <mergeCell ref="H6:H7"/>
    <mergeCell ref="E4:I4"/>
    <mergeCell ref="I5:I7"/>
    <mergeCell ref="G6:G7"/>
  </mergeCells>
  <printOptions horizontalCentered="1"/>
  <pageMargins left="0.1968503937007874" right="0.1968503937007874" top="0.68" bottom="0.29" header="0" footer="0"/>
  <pageSetup horizontalDpi="600" verticalDpi="600" orientation="landscape" paperSize="9" scale="49" r:id="rId1"/>
  <headerFooter alignWithMargins="0">
    <oddFooter>&amp;C&amp;11&amp;P</oddFooter>
  </headerFooter>
  <colBreaks count="1" manualBreakCount="1">
    <brk id="17" max="1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6">
    <tabColor indexed="26"/>
  </sheetPr>
  <dimension ref="A1:Q38"/>
  <sheetViews>
    <sheetView showZeros="0" view="pageBreakPreview" zoomScale="75" zoomScaleSheetLayoutView="75" workbookViewId="0" topLeftCell="A1">
      <selection activeCell="A1" sqref="A1:IV16384"/>
    </sheetView>
  </sheetViews>
  <sheetFormatPr defaultColWidth="9.00390625" defaultRowHeight="12.75"/>
  <cols>
    <col min="1" max="2" width="19.50390625" style="159" customWidth="1"/>
    <col min="3" max="3" width="16.50390625" style="159" customWidth="1"/>
    <col min="4" max="4" width="34.50390625" style="159" customWidth="1"/>
    <col min="5" max="5" width="14.50390625" style="159" customWidth="1"/>
    <col min="6" max="6" width="13.50390625" style="159" customWidth="1"/>
    <col min="7" max="7" width="9.50390625" style="159" customWidth="1"/>
    <col min="8" max="8" width="14.50390625" style="159" customWidth="1"/>
    <col min="9" max="9" width="10.625" style="159" customWidth="1"/>
    <col min="10" max="10" width="14.875" style="159" customWidth="1"/>
    <col min="11" max="11" width="9.875" style="159" customWidth="1"/>
    <col min="12" max="12" width="14.125" style="159" customWidth="1"/>
    <col min="13" max="13" width="14.50390625" style="159" customWidth="1"/>
    <col min="14" max="14" width="14.375" style="159" customWidth="1"/>
    <col min="15" max="15" width="10.00390625" style="159" customWidth="1"/>
    <col min="16" max="16" width="13.875" style="159" customWidth="1"/>
    <col min="17" max="17" width="10.50390625" style="159" bestFit="1" customWidth="1"/>
    <col min="18" max="16384" width="9.125" style="159" customWidth="1"/>
  </cols>
  <sheetData>
    <row r="1" spans="1:16" ht="40.5" customHeight="1">
      <c r="A1" s="206"/>
      <c r="B1" s="206"/>
      <c r="C1" s="206"/>
      <c r="D1" s="207"/>
      <c r="M1" s="1492" t="s">
        <v>689</v>
      </c>
      <c r="N1" s="1492"/>
      <c r="O1" s="1492"/>
      <c r="P1" s="1492"/>
    </row>
    <row r="2" spans="1:16" ht="24" customHeight="1">
      <c r="A2" s="1493" t="s">
        <v>690</v>
      </c>
      <c r="B2" s="1493"/>
      <c r="C2" s="1493"/>
      <c r="D2" s="1493"/>
      <c r="E2" s="1493"/>
      <c r="F2" s="1493"/>
      <c r="G2" s="1493"/>
      <c r="H2" s="1493"/>
      <c r="I2" s="1493"/>
      <c r="J2" s="1493"/>
      <c r="K2" s="1493"/>
      <c r="L2" s="1493"/>
      <c r="M2" s="1493"/>
      <c r="N2" s="1493"/>
      <c r="O2" s="1493"/>
      <c r="P2" s="1493"/>
    </row>
    <row r="3" spans="1:16" ht="19.5" customHeight="1">
      <c r="A3" s="1493"/>
      <c r="B3" s="1493"/>
      <c r="C3" s="1493"/>
      <c r="D3" s="1493"/>
      <c r="E3" s="1493"/>
      <c r="F3" s="1493"/>
      <c r="G3" s="1493"/>
      <c r="H3" s="1493"/>
      <c r="I3" s="1493"/>
      <c r="J3" s="1493"/>
      <c r="K3" s="1493"/>
      <c r="L3" s="1493"/>
      <c r="M3" s="1493"/>
      <c r="N3" s="1493"/>
      <c r="O3" s="1493"/>
      <c r="P3" s="1493"/>
    </row>
    <row r="4" spans="1:16" ht="12.75" thickBot="1">
      <c r="A4" s="206"/>
      <c r="B4" s="206"/>
      <c r="C4" s="206"/>
      <c r="D4" s="207"/>
      <c r="E4" s="206"/>
      <c r="P4" s="206" t="s">
        <v>768</v>
      </c>
    </row>
    <row r="5" spans="1:16" ht="44.25" customHeight="1" thickBot="1">
      <c r="A5" s="1494" t="s">
        <v>815</v>
      </c>
      <c r="B5" s="932" t="s">
        <v>816</v>
      </c>
      <c r="C5" s="1497" t="s">
        <v>929</v>
      </c>
      <c r="D5" s="208" t="s">
        <v>675</v>
      </c>
      <c r="E5" s="1325" t="s">
        <v>34</v>
      </c>
      <c r="F5" s="1326"/>
      <c r="G5" s="1326"/>
      <c r="H5" s="1326"/>
      <c r="I5" s="1327" t="s">
        <v>35</v>
      </c>
      <c r="J5" s="1328"/>
      <c r="K5" s="1328"/>
      <c r="L5" s="1329"/>
      <c r="M5" s="1325" t="s">
        <v>36</v>
      </c>
      <c r="N5" s="1326"/>
      <c r="O5" s="1326"/>
      <c r="P5" s="1500"/>
    </row>
    <row r="6" spans="1:16" ht="12.75" customHeight="1" thickBot="1">
      <c r="A6" s="1495"/>
      <c r="B6" s="1501" t="s">
        <v>1198</v>
      </c>
      <c r="C6" s="1498"/>
      <c r="D6" s="1502" t="s">
        <v>71</v>
      </c>
      <c r="E6" s="1334" t="s">
        <v>37</v>
      </c>
      <c r="F6" s="1338" t="s">
        <v>38</v>
      </c>
      <c r="G6" s="1338"/>
      <c r="H6" s="1336" t="s">
        <v>39</v>
      </c>
      <c r="I6" s="1334" t="s">
        <v>37</v>
      </c>
      <c r="J6" s="1338" t="s">
        <v>38</v>
      </c>
      <c r="K6" s="1338"/>
      <c r="L6" s="1336" t="s">
        <v>39</v>
      </c>
      <c r="M6" s="1334" t="s">
        <v>37</v>
      </c>
      <c r="N6" s="1338" t="s">
        <v>38</v>
      </c>
      <c r="O6" s="1338"/>
      <c r="P6" s="1338" t="s">
        <v>39</v>
      </c>
    </row>
    <row r="7" spans="1:16" ht="39.75" thickBot="1">
      <c r="A7" s="1496"/>
      <c r="B7" s="1501"/>
      <c r="C7" s="1499"/>
      <c r="D7" s="1503"/>
      <c r="E7" s="1335"/>
      <c r="F7" s="907" t="s">
        <v>969</v>
      </c>
      <c r="G7" s="907" t="s">
        <v>1</v>
      </c>
      <c r="H7" s="1337"/>
      <c r="I7" s="1335"/>
      <c r="J7" s="907" t="s">
        <v>969</v>
      </c>
      <c r="K7" s="907" t="s">
        <v>1</v>
      </c>
      <c r="L7" s="1337"/>
      <c r="M7" s="1335"/>
      <c r="N7" s="907" t="s">
        <v>969</v>
      </c>
      <c r="O7" s="907" t="s">
        <v>1</v>
      </c>
      <c r="P7" s="1504"/>
    </row>
    <row r="8" spans="1:17" ht="102">
      <c r="A8" s="220" t="s">
        <v>521</v>
      </c>
      <c r="B8" s="220" t="s">
        <v>351</v>
      </c>
      <c r="C8" s="220"/>
      <c r="D8" s="228" t="s">
        <v>125</v>
      </c>
      <c r="E8" s="288">
        <f>+E10+E11</f>
        <v>943400</v>
      </c>
      <c r="F8" s="288">
        <f>+F10+F11</f>
        <v>245600</v>
      </c>
      <c r="G8" s="288"/>
      <c r="H8" s="288">
        <f>+H10+H11</f>
        <v>1189000</v>
      </c>
      <c r="I8" s="288"/>
      <c r="J8" s="288">
        <f>+J10+J11</f>
        <v>-252300</v>
      </c>
      <c r="K8" s="288"/>
      <c r="L8" s="288">
        <f aca="true" t="shared" si="0" ref="L8:L16">+J8+I8</f>
        <v>-252300</v>
      </c>
      <c r="M8" s="288">
        <f>+M10+M11</f>
        <v>943400</v>
      </c>
      <c r="N8" s="288">
        <f aca="true" t="shared" si="1" ref="N8:N15">+J8+F8</f>
        <v>-6700</v>
      </c>
      <c r="O8" s="288"/>
      <c r="P8" s="288">
        <f>+P10+P11</f>
        <v>936700</v>
      </c>
      <c r="Q8" s="908"/>
    </row>
    <row r="9" spans="1:17" ht="102">
      <c r="A9" s="220" t="s">
        <v>1079</v>
      </c>
      <c r="B9" s="220" t="s">
        <v>351</v>
      </c>
      <c r="C9" s="220"/>
      <c r="D9" s="228" t="s">
        <v>125</v>
      </c>
      <c r="E9" s="288">
        <v>943400</v>
      </c>
      <c r="F9" s="288">
        <v>245600</v>
      </c>
      <c r="G9" s="288"/>
      <c r="H9" s="288">
        <v>1189000</v>
      </c>
      <c r="I9" s="288"/>
      <c r="J9" s="288">
        <v>-252300</v>
      </c>
      <c r="K9" s="288"/>
      <c r="L9" s="288">
        <v>-252300</v>
      </c>
      <c r="M9" s="288">
        <v>943400</v>
      </c>
      <c r="N9" s="288">
        <v>-6700</v>
      </c>
      <c r="O9" s="288"/>
      <c r="P9" s="288">
        <v>936700</v>
      </c>
      <c r="Q9" s="908"/>
    </row>
    <row r="10" spans="1:17" ht="90">
      <c r="A10" s="933" t="s">
        <v>817</v>
      </c>
      <c r="B10" s="933" t="s">
        <v>40</v>
      </c>
      <c r="C10" s="933" t="s">
        <v>1103</v>
      </c>
      <c r="D10" s="131" t="s">
        <v>0</v>
      </c>
      <c r="E10" s="934">
        <v>943400</v>
      </c>
      <c r="F10" s="935">
        <v>245600</v>
      </c>
      <c r="G10" s="936"/>
      <c r="H10" s="937">
        <f>++F10+E10</f>
        <v>1189000</v>
      </c>
      <c r="I10" s="938"/>
      <c r="J10" s="935"/>
      <c r="K10" s="935"/>
      <c r="L10" s="939">
        <f t="shared" si="0"/>
        <v>0</v>
      </c>
      <c r="M10" s="934">
        <f>+E10</f>
        <v>943400</v>
      </c>
      <c r="N10" s="935">
        <f t="shared" si="1"/>
        <v>245600</v>
      </c>
      <c r="O10" s="936"/>
      <c r="P10" s="939">
        <f>+N10+M10</f>
        <v>1189000</v>
      </c>
      <c r="Q10" s="908"/>
    </row>
    <row r="11" spans="1:17" ht="90">
      <c r="A11" s="940" t="s">
        <v>818</v>
      </c>
      <c r="B11" s="940" t="s">
        <v>41</v>
      </c>
      <c r="C11" s="940" t="s">
        <v>1103</v>
      </c>
      <c r="D11" s="132" t="s">
        <v>42</v>
      </c>
      <c r="E11" s="941"/>
      <c r="F11" s="942"/>
      <c r="G11" s="943"/>
      <c r="H11" s="944">
        <f>++F11+E11</f>
        <v>0</v>
      </c>
      <c r="I11" s="945"/>
      <c r="J11" s="942">
        <v>-252300</v>
      </c>
      <c r="K11" s="942"/>
      <c r="L11" s="944">
        <f t="shared" si="0"/>
        <v>-252300</v>
      </c>
      <c r="M11" s="941">
        <f>+E11</f>
        <v>0</v>
      </c>
      <c r="N11" s="942">
        <f t="shared" si="1"/>
        <v>-252300</v>
      </c>
      <c r="O11" s="943"/>
      <c r="P11" s="944">
        <f>+N11+M11</f>
        <v>-252300</v>
      </c>
      <c r="Q11" s="908"/>
    </row>
    <row r="12" spans="1:17" ht="102">
      <c r="A12" s="220" t="s">
        <v>99</v>
      </c>
      <c r="B12" s="220" t="s">
        <v>355</v>
      </c>
      <c r="C12" s="220"/>
      <c r="D12" s="946" t="s">
        <v>1215</v>
      </c>
      <c r="E12" s="947">
        <f>+E14+E15</f>
        <v>1800000</v>
      </c>
      <c r="F12" s="947">
        <f>+F14+F15</f>
        <v>1300000</v>
      </c>
      <c r="G12" s="947"/>
      <c r="H12" s="947">
        <f>+H14+H15</f>
        <v>3100000</v>
      </c>
      <c r="I12" s="948"/>
      <c r="J12" s="947">
        <f>+J14+J15</f>
        <v>-1300000</v>
      </c>
      <c r="K12" s="947"/>
      <c r="L12" s="947">
        <f t="shared" si="0"/>
        <v>-1300000</v>
      </c>
      <c r="M12" s="947">
        <f>+M14+M15</f>
        <v>1800000</v>
      </c>
      <c r="N12" s="947">
        <f t="shared" si="1"/>
        <v>0</v>
      </c>
      <c r="O12" s="947"/>
      <c r="P12" s="947">
        <f>+P14+P15</f>
        <v>1800000</v>
      </c>
      <c r="Q12" s="908"/>
    </row>
    <row r="13" spans="1:17" ht="102">
      <c r="A13" s="220" t="s">
        <v>100</v>
      </c>
      <c r="B13" s="220" t="s">
        <v>355</v>
      </c>
      <c r="C13" s="220"/>
      <c r="D13" s="946" t="s">
        <v>1215</v>
      </c>
      <c r="E13" s="947">
        <v>1800000</v>
      </c>
      <c r="F13" s="947">
        <v>1300000</v>
      </c>
      <c r="G13" s="947"/>
      <c r="H13" s="947">
        <v>3100000</v>
      </c>
      <c r="I13" s="948"/>
      <c r="J13" s="947">
        <v>-1300000</v>
      </c>
      <c r="K13" s="947"/>
      <c r="L13" s="947">
        <v>-1300000</v>
      </c>
      <c r="M13" s="947">
        <v>1800000</v>
      </c>
      <c r="N13" s="947">
        <v>0</v>
      </c>
      <c r="O13" s="947"/>
      <c r="P13" s="947">
        <v>1800000</v>
      </c>
      <c r="Q13" s="908"/>
    </row>
    <row r="14" spans="1:17" ht="72">
      <c r="A14" s="940" t="s">
        <v>819</v>
      </c>
      <c r="B14" s="940" t="s">
        <v>1052</v>
      </c>
      <c r="C14" s="940" t="s">
        <v>1103</v>
      </c>
      <c r="D14" s="949" t="s">
        <v>1025</v>
      </c>
      <c r="E14" s="934">
        <v>1800000</v>
      </c>
      <c r="F14" s="935">
        <v>1300000</v>
      </c>
      <c r="G14" s="936"/>
      <c r="H14" s="939">
        <f>+F14+E14</f>
        <v>3100000</v>
      </c>
      <c r="I14" s="938"/>
      <c r="J14" s="935"/>
      <c r="K14" s="935"/>
      <c r="L14" s="939">
        <f t="shared" si="0"/>
        <v>0</v>
      </c>
      <c r="M14" s="934">
        <f>+E14</f>
        <v>1800000</v>
      </c>
      <c r="N14" s="935">
        <f t="shared" si="1"/>
        <v>1300000</v>
      </c>
      <c r="O14" s="936"/>
      <c r="P14" s="939">
        <f>+N14+M14</f>
        <v>3100000</v>
      </c>
      <c r="Q14" s="908"/>
    </row>
    <row r="15" spans="1:17" ht="72" thickBot="1">
      <c r="A15" s="940" t="s">
        <v>820</v>
      </c>
      <c r="B15" s="940" t="s">
        <v>1053</v>
      </c>
      <c r="C15" s="940" t="s">
        <v>1103</v>
      </c>
      <c r="D15" s="950" t="s">
        <v>1054</v>
      </c>
      <c r="E15" s="951"/>
      <c r="F15" s="952"/>
      <c r="G15" s="953"/>
      <c r="H15" s="954">
        <f>++F15+E15</f>
        <v>0</v>
      </c>
      <c r="I15" s="955"/>
      <c r="J15" s="952">
        <v>-1300000</v>
      </c>
      <c r="K15" s="952"/>
      <c r="L15" s="954">
        <f t="shared" si="0"/>
        <v>-1300000</v>
      </c>
      <c r="M15" s="951">
        <f>+E15</f>
        <v>0</v>
      </c>
      <c r="N15" s="952">
        <f t="shared" si="1"/>
        <v>-1300000</v>
      </c>
      <c r="O15" s="953"/>
      <c r="P15" s="954">
        <f>+N15+M15</f>
        <v>-1300000</v>
      </c>
      <c r="Q15" s="908"/>
    </row>
    <row r="16" spans="1:17" ht="21" thickBot="1">
      <c r="A16" s="924"/>
      <c r="B16" s="924"/>
      <c r="C16" s="924"/>
      <c r="D16" s="956" t="s">
        <v>969</v>
      </c>
      <c r="E16" s="925">
        <f>E12+E8</f>
        <v>2743400</v>
      </c>
      <c r="F16" s="925">
        <f>F12+F8</f>
        <v>1545600</v>
      </c>
      <c r="G16" s="925"/>
      <c r="H16" s="925">
        <f>H12+H8</f>
        <v>4289000</v>
      </c>
      <c r="I16" s="926"/>
      <c r="J16" s="927">
        <f>J12+J8</f>
        <v>-1552300</v>
      </c>
      <c r="K16" s="927"/>
      <c r="L16" s="928">
        <f t="shared" si="0"/>
        <v>-1552300</v>
      </c>
      <c r="M16" s="925">
        <f>M12+M8</f>
        <v>2743400</v>
      </c>
      <c r="N16" s="925">
        <f>N12+N8</f>
        <v>-6700</v>
      </c>
      <c r="O16" s="929"/>
      <c r="P16" s="930">
        <f>P12+P8</f>
        <v>2736700</v>
      </c>
      <c r="Q16" s="908"/>
    </row>
    <row r="17" spans="1:16" ht="15">
      <c r="A17" s="210"/>
      <c r="B17" s="210"/>
      <c r="C17" s="210"/>
      <c r="E17" s="931"/>
      <c r="F17" s="931"/>
      <c r="G17" s="931"/>
      <c r="H17" s="931"/>
      <c r="I17" s="931"/>
      <c r="J17" s="931"/>
      <c r="K17" s="931"/>
      <c r="L17" s="931"/>
      <c r="M17" s="931"/>
      <c r="N17" s="931"/>
      <c r="O17" s="931"/>
      <c r="P17" s="931"/>
    </row>
    <row r="18" spans="1:3" ht="15">
      <c r="A18" s="210"/>
      <c r="B18" s="210"/>
      <c r="C18" s="210"/>
    </row>
    <row r="19" spans="1:3" ht="15">
      <c r="A19" s="210"/>
      <c r="B19" s="210"/>
      <c r="C19" s="210"/>
    </row>
    <row r="20" spans="1:3" ht="15">
      <c r="A20" s="210"/>
      <c r="B20" s="210"/>
      <c r="C20" s="210"/>
    </row>
    <row r="21" spans="1:3" ht="15">
      <c r="A21" s="210"/>
      <c r="B21" s="210"/>
      <c r="C21" s="210"/>
    </row>
    <row r="22" spans="1:3" ht="15">
      <c r="A22" s="211"/>
      <c r="B22" s="211"/>
      <c r="C22" s="211"/>
    </row>
    <row r="23" spans="1:3" ht="15">
      <c r="A23" s="211"/>
      <c r="B23" s="211"/>
      <c r="C23" s="211"/>
    </row>
    <row r="24" spans="1:3" ht="15">
      <c r="A24" s="211"/>
      <c r="B24" s="211"/>
      <c r="C24" s="211"/>
    </row>
    <row r="25" spans="1:3" ht="15">
      <c r="A25" s="211"/>
      <c r="B25" s="211"/>
      <c r="C25" s="211"/>
    </row>
    <row r="26" spans="1:3" ht="15">
      <c r="A26" s="211"/>
      <c r="B26" s="211"/>
      <c r="C26" s="211"/>
    </row>
    <row r="27" spans="1:3" ht="15">
      <c r="A27" s="211"/>
      <c r="B27" s="211"/>
      <c r="C27" s="211"/>
    </row>
    <row r="28" spans="1:3" ht="15">
      <c r="A28" s="211"/>
      <c r="B28" s="211"/>
      <c r="C28" s="211"/>
    </row>
    <row r="29" spans="1:3" ht="15">
      <c r="A29" s="211"/>
      <c r="B29" s="211"/>
      <c r="C29" s="211"/>
    </row>
    <row r="30" spans="1:3" ht="15">
      <c r="A30" s="211"/>
      <c r="B30" s="211"/>
      <c r="C30" s="211"/>
    </row>
    <row r="31" spans="1:3" ht="15">
      <c r="A31" s="211"/>
      <c r="B31" s="211"/>
      <c r="C31" s="211"/>
    </row>
    <row r="32" spans="1:3" ht="15">
      <c r="A32" s="211"/>
      <c r="B32" s="211"/>
      <c r="C32" s="211"/>
    </row>
    <row r="33" spans="1:3" ht="15">
      <c r="A33" s="211"/>
      <c r="B33" s="211"/>
      <c r="C33" s="211"/>
    </row>
    <row r="34" spans="1:3" ht="15">
      <c r="A34" s="211"/>
      <c r="B34" s="211"/>
      <c r="C34" s="211"/>
    </row>
    <row r="35" spans="1:3" ht="15">
      <c r="A35" s="211"/>
      <c r="B35" s="211"/>
      <c r="C35" s="211"/>
    </row>
    <row r="36" spans="1:3" ht="15">
      <c r="A36" s="211"/>
      <c r="B36" s="211"/>
      <c r="C36" s="211"/>
    </row>
    <row r="37" spans="1:3" ht="15">
      <c r="A37" s="211"/>
      <c r="B37" s="211"/>
      <c r="C37" s="211"/>
    </row>
    <row r="38" spans="1:3" ht="15">
      <c r="A38" s="211"/>
      <c r="B38" s="211"/>
      <c r="C38" s="211"/>
    </row>
  </sheetData>
  <mergeCells count="19">
    <mergeCell ref="P6:P7"/>
    <mergeCell ref="J6:K6"/>
    <mergeCell ref="L6:L7"/>
    <mergeCell ref="M6:M7"/>
    <mergeCell ref="N6:O6"/>
    <mergeCell ref="M1:P1"/>
    <mergeCell ref="A2:P2"/>
    <mergeCell ref="A3:P3"/>
    <mergeCell ref="A5:A7"/>
    <mergeCell ref="C5:C7"/>
    <mergeCell ref="E5:H5"/>
    <mergeCell ref="I5:L5"/>
    <mergeCell ref="M5:P5"/>
    <mergeCell ref="B6:B7"/>
    <mergeCell ref="D6:D7"/>
    <mergeCell ref="E6:E7"/>
    <mergeCell ref="F6:G6"/>
    <mergeCell ref="H6:H7"/>
    <mergeCell ref="I6:I7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52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2">
    <tabColor indexed="46"/>
    <pageSetUpPr fitToPage="1"/>
  </sheetPr>
  <dimension ref="A1:L26"/>
  <sheetViews>
    <sheetView zoomScaleSheetLayoutView="75" workbookViewId="0" topLeftCell="A1">
      <selection activeCell="B10" sqref="B10"/>
    </sheetView>
  </sheetViews>
  <sheetFormatPr defaultColWidth="9.00390625" defaultRowHeight="12.75"/>
  <cols>
    <col min="1" max="1" width="7.50390625" style="67" customWidth="1"/>
    <col min="2" max="2" width="69.625" style="67" customWidth="1"/>
    <col min="3" max="3" width="17.50390625" style="67" customWidth="1"/>
    <col min="4" max="4" width="13.50390625" style="67" customWidth="1"/>
    <col min="5" max="5" width="17.50390625" style="67" customWidth="1"/>
    <col min="6" max="6" width="19.375" style="67" customWidth="1"/>
    <col min="7" max="7" width="12.375" style="67" customWidth="1"/>
    <col min="8" max="16384" width="9.375" style="67" customWidth="1"/>
  </cols>
  <sheetData>
    <row r="1" spans="5:9" ht="66" customHeight="1">
      <c r="E1" s="1305" t="s">
        <v>369</v>
      </c>
      <c r="F1" s="1305"/>
      <c r="G1" s="1014"/>
      <c r="H1" s="104"/>
      <c r="I1" s="104"/>
    </row>
    <row r="2" spans="2:7" ht="18" customHeight="1">
      <c r="B2" s="1306"/>
      <c r="C2" s="1306"/>
      <c r="D2" s="1306"/>
      <c r="E2" s="1306"/>
      <c r="F2" s="1306"/>
      <c r="G2" s="105"/>
    </row>
    <row r="3" spans="2:6" ht="36.75" customHeight="1">
      <c r="B3" s="1307" t="s">
        <v>688</v>
      </c>
      <c r="C3" s="1307"/>
      <c r="D3" s="1307"/>
      <c r="E3" s="1307"/>
      <c r="F3" s="1307"/>
    </row>
    <row r="4" ht="12.75">
      <c r="F4" s="68" t="s">
        <v>768</v>
      </c>
    </row>
    <row r="5" spans="1:6" ht="23.25" customHeight="1">
      <c r="A5" s="1308" t="s">
        <v>231</v>
      </c>
      <c r="B5" s="1308" t="s">
        <v>232</v>
      </c>
      <c r="C5" s="1313" t="s">
        <v>212</v>
      </c>
      <c r="D5" s="1309" t="s">
        <v>967</v>
      </c>
      <c r="E5" s="1311" t="s">
        <v>233</v>
      </c>
      <c r="F5" s="1312"/>
    </row>
    <row r="6" spans="1:6" ht="33" customHeight="1">
      <c r="A6" s="1308"/>
      <c r="B6" s="1308"/>
      <c r="C6" s="1314"/>
      <c r="D6" s="1310"/>
      <c r="E6" s="833" t="s">
        <v>234</v>
      </c>
      <c r="F6" s="833" t="s">
        <v>186</v>
      </c>
    </row>
    <row r="7" spans="1:6" ht="13.5">
      <c r="A7" s="75">
        <v>1</v>
      </c>
      <c r="B7" s="75">
        <v>2</v>
      </c>
      <c r="C7" s="77">
        <v>3</v>
      </c>
      <c r="D7" s="76">
        <v>4</v>
      </c>
      <c r="E7" s="75">
        <v>5</v>
      </c>
      <c r="F7" s="75">
        <v>6</v>
      </c>
    </row>
    <row r="8" spans="1:12" s="744" customFormat="1" ht="13.5">
      <c r="A8" s="738"/>
      <c r="B8" s="739" t="s">
        <v>924</v>
      </c>
      <c r="C8" s="740"/>
      <c r="D8" s="741"/>
      <c r="E8" s="741"/>
      <c r="F8" s="742"/>
      <c r="G8" s="743"/>
      <c r="H8" s="743"/>
      <c r="I8" s="743"/>
      <c r="J8" s="743"/>
      <c r="K8" s="743"/>
      <c r="L8" s="743"/>
    </row>
    <row r="9" spans="1:7" s="70" customFormat="1" ht="13.5">
      <c r="A9" s="382">
        <v>600000</v>
      </c>
      <c r="B9" s="272" t="s">
        <v>771</v>
      </c>
      <c r="C9" s="176">
        <v>35116208</v>
      </c>
      <c r="D9" s="176">
        <v>-9440970</v>
      </c>
      <c r="E9" s="176">
        <v>44557178</v>
      </c>
      <c r="F9" s="176">
        <v>25995740</v>
      </c>
      <c r="G9" s="123"/>
    </row>
    <row r="10" spans="1:7" ht="13.5">
      <c r="A10" s="383">
        <v>602000</v>
      </c>
      <c r="B10" s="272" t="s">
        <v>1209</v>
      </c>
      <c r="C10" s="177">
        <v>35116208</v>
      </c>
      <c r="D10" s="177">
        <v>-9440970</v>
      </c>
      <c r="E10" s="177">
        <v>44557178</v>
      </c>
      <c r="F10" s="177">
        <v>25995740</v>
      </c>
      <c r="G10" s="123"/>
    </row>
    <row r="11" spans="1:7" ht="13.5">
      <c r="A11" s="382">
        <v>602100</v>
      </c>
      <c r="B11" s="384" t="s">
        <v>343</v>
      </c>
      <c r="C11" s="175">
        <v>35116208</v>
      </c>
      <c r="D11" s="175">
        <v>14267626</v>
      </c>
      <c r="E11" s="175">
        <v>20848582</v>
      </c>
      <c r="F11" s="175">
        <v>2287144</v>
      </c>
      <c r="G11" s="123"/>
    </row>
    <row r="12" spans="1:7" ht="15" hidden="1">
      <c r="A12" s="69">
        <v>602200</v>
      </c>
      <c r="B12" s="384" t="s">
        <v>344</v>
      </c>
      <c r="C12" s="1187">
        <v>0</v>
      </c>
      <c r="D12" s="1187">
        <v>0</v>
      </c>
      <c r="E12" s="175">
        <v>0</v>
      </c>
      <c r="F12" s="175">
        <v>0</v>
      </c>
      <c r="G12" s="123"/>
    </row>
    <row r="13" spans="1:7" ht="27">
      <c r="A13" s="382">
        <v>602400</v>
      </c>
      <c r="B13" s="271" t="s">
        <v>31</v>
      </c>
      <c r="C13" s="175">
        <v>0</v>
      </c>
      <c r="D13" s="175">
        <v>-23708596</v>
      </c>
      <c r="E13" s="175">
        <v>23708596</v>
      </c>
      <c r="F13" s="175">
        <v>23708596</v>
      </c>
      <c r="G13" s="123"/>
    </row>
    <row r="14" spans="1:7" ht="13.5">
      <c r="A14" s="701"/>
      <c r="B14" s="702" t="s">
        <v>772</v>
      </c>
      <c r="C14" s="700">
        <v>35116208</v>
      </c>
      <c r="D14" s="700">
        <v>-9440970</v>
      </c>
      <c r="E14" s="700">
        <v>44557178</v>
      </c>
      <c r="F14" s="700">
        <v>25995740</v>
      </c>
      <c r="G14" s="123"/>
    </row>
    <row r="26" spans="3:6" ht="12.75">
      <c r="C26" s="123"/>
      <c r="D26" s="123"/>
      <c r="E26" s="123"/>
      <c r="F26" s="123"/>
    </row>
  </sheetData>
  <mergeCells count="8">
    <mergeCell ref="E1:F1"/>
    <mergeCell ref="B2:F2"/>
    <mergeCell ref="B3:F3"/>
    <mergeCell ref="A5:A6"/>
    <mergeCell ref="B5:B6"/>
    <mergeCell ref="D5:D6"/>
    <mergeCell ref="E5:F5"/>
    <mergeCell ref="C5:C6"/>
  </mergeCells>
  <printOptions horizontalCentered="1"/>
  <pageMargins left="0.1968503937007874" right="0.1968503937007874" top="0.55" bottom="0.3937007874015748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3">
    <tabColor indexed="46"/>
  </sheetPr>
  <dimension ref="A1:Q489"/>
  <sheetViews>
    <sheetView showZeros="0" zoomScale="60" zoomScaleNormal="60" zoomScaleSheetLayoutView="65" workbookViewId="0" topLeftCell="A1">
      <pane xSplit="4" ySplit="7" topLeftCell="E198" activePane="bottomRight" state="frozen"/>
      <selection pane="topLeft" activeCell="N107" sqref="N107"/>
      <selection pane="topRight" activeCell="N107" sqref="N107"/>
      <selection pane="bottomLeft" activeCell="N107" sqref="N107"/>
      <selection pane="bottomRight" activeCell="E201" sqref="E200:E201"/>
    </sheetView>
  </sheetViews>
  <sheetFormatPr defaultColWidth="9.00390625" defaultRowHeight="12.75"/>
  <cols>
    <col min="1" max="1" width="3.625" style="637" customWidth="1"/>
    <col min="2" max="2" width="12.50390625" style="549" customWidth="1"/>
    <col min="3" max="3" width="12.625" style="549" customWidth="1"/>
    <col min="4" max="4" width="47.375" style="639" customWidth="1"/>
    <col min="5" max="6" width="17.50390625" style="549" customWidth="1"/>
    <col min="7" max="7" width="15.50390625" style="549" customWidth="1"/>
    <col min="8" max="9" width="14.625" style="549" customWidth="1"/>
    <col min="10" max="10" width="16.375" style="549" customWidth="1"/>
    <col min="11" max="11" width="16.00390625" style="549" customWidth="1"/>
    <col min="12" max="12" width="14.375" style="549" customWidth="1"/>
    <col min="13" max="13" width="14.50390625" style="549" customWidth="1"/>
    <col min="14" max="14" width="15.00390625" style="549" customWidth="1"/>
    <col min="15" max="15" width="14.625" style="549" customWidth="1"/>
    <col min="16" max="16" width="23.50390625" style="549" customWidth="1"/>
    <col min="17" max="17" width="18.375" style="549" customWidth="1"/>
    <col min="18" max="16384" width="8.875" style="550" customWidth="1"/>
  </cols>
  <sheetData>
    <row r="1" spans="1:17" ht="66.75" customHeight="1">
      <c r="A1" s="547"/>
      <c r="B1" s="547"/>
      <c r="C1" s="547"/>
      <c r="D1" s="548"/>
      <c r="E1" s="547"/>
      <c r="F1" s="547"/>
      <c r="G1" s="547"/>
      <c r="H1" s="547"/>
      <c r="I1" s="547"/>
      <c r="J1" s="547"/>
      <c r="K1" s="547"/>
      <c r="N1" s="546"/>
      <c r="O1" s="1315" t="s">
        <v>370</v>
      </c>
      <c r="P1" s="1315"/>
      <c r="Q1" s="1315"/>
    </row>
    <row r="2" spans="1:17" ht="6" customHeight="1">
      <c r="A2" s="547"/>
      <c r="B2" s="547"/>
      <c r="C2" s="547"/>
      <c r="D2" s="548"/>
      <c r="E2" s="547"/>
      <c r="F2" s="547"/>
      <c r="G2" s="547"/>
      <c r="H2" s="547"/>
      <c r="I2" s="547"/>
      <c r="J2" s="547"/>
      <c r="K2" s="547"/>
      <c r="L2" s="1281"/>
      <c r="M2" s="1281"/>
      <c r="N2" s="1281"/>
      <c r="O2" s="1281"/>
      <c r="P2" s="1281"/>
      <c r="Q2" s="1281"/>
    </row>
    <row r="3" spans="1:17" ht="49.5" customHeight="1" thickBot="1">
      <c r="A3" s="551"/>
      <c r="B3" s="1278" t="s">
        <v>811</v>
      </c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  <c r="O3" s="1278"/>
      <c r="P3" s="1278"/>
      <c r="Q3" s="552" t="s">
        <v>768</v>
      </c>
    </row>
    <row r="4" spans="1:17" ht="33" customHeight="1" thickBot="1">
      <c r="A4" s="1284"/>
      <c r="B4" s="1290" t="s">
        <v>389</v>
      </c>
      <c r="C4" s="1290" t="s">
        <v>695</v>
      </c>
      <c r="D4" s="1273" t="s">
        <v>928</v>
      </c>
      <c r="E4" s="1275" t="s">
        <v>967</v>
      </c>
      <c r="F4" s="1276"/>
      <c r="G4" s="1276"/>
      <c r="H4" s="1276"/>
      <c r="I4" s="1277"/>
      <c r="J4" s="1275" t="s">
        <v>211</v>
      </c>
      <c r="K4" s="1276"/>
      <c r="L4" s="1276"/>
      <c r="M4" s="1276"/>
      <c r="N4" s="1276"/>
      <c r="O4" s="1276"/>
      <c r="P4" s="1277"/>
      <c r="Q4" s="1316" t="s">
        <v>969</v>
      </c>
    </row>
    <row r="5" spans="1:17" ht="21" customHeight="1" thickBot="1">
      <c r="A5" s="1284"/>
      <c r="B5" s="1291"/>
      <c r="C5" s="1291"/>
      <c r="D5" s="1274"/>
      <c r="E5" s="1282" t="s">
        <v>969</v>
      </c>
      <c r="F5" s="1279" t="s">
        <v>925</v>
      </c>
      <c r="G5" s="1289" t="s">
        <v>1199</v>
      </c>
      <c r="H5" s="1289"/>
      <c r="I5" s="1285" t="s">
        <v>926</v>
      </c>
      <c r="J5" s="1282" t="s">
        <v>969</v>
      </c>
      <c r="K5" s="1279" t="s">
        <v>925</v>
      </c>
      <c r="L5" s="1289" t="s">
        <v>1199</v>
      </c>
      <c r="M5" s="1289"/>
      <c r="N5" s="1285" t="s">
        <v>926</v>
      </c>
      <c r="O5" s="1287" t="s">
        <v>1199</v>
      </c>
      <c r="P5" s="1288"/>
      <c r="Q5" s="1293"/>
    </row>
    <row r="6" spans="1:17" ht="92.25" customHeight="1" thickBot="1">
      <c r="A6" s="1284"/>
      <c r="B6" s="1292"/>
      <c r="C6" s="1292"/>
      <c r="D6" s="1267"/>
      <c r="E6" s="1283"/>
      <c r="F6" s="1280"/>
      <c r="G6" s="733" t="s">
        <v>1208</v>
      </c>
      <c r="H6" s="733" t="s">
        <v>927</v>
      </c>
      <c r="I6" s="1286"/>
      <c r="J6" s="1283"/>
      <c r="K6" s="1280"/>
      <c r="L6" s="733" t="s">
        <v>1208</v>
      </c>
      <c r="M6" s="733" t="s">
        <v>927</v>
      </c>
      <c r="N6" s="1286"/>
      <c r="O6" s="748" t="s">
        <v>282</v>
      </c>
      <c r="P6" s="834" t="s">
        <v>567</v>
      </c>
      <c r="Q6" s="1294"/>
    </row>
    <row r="7" spans="1:17" s="562" customFormat="1" ht="13.5" customHeight="1" thickBot="1">
      <c r="A7" s="554"/>
      <c r="B7" s="555">
        <v>1</v>
      </c>
      <c r="C7" s="745">
        <v>2</v>
      </c>
      <c r="D7" s="556">
        <v>3</v>
      </c>
      <c r="E7" s="557">
        <v>4</v>
      </c>
      <c r="F7" s="559">
        <v>5</v>
      </c>
      <c r="G7" s="558">
        <v>6</v>
      </c>
      <c r="H7" s="558">
        <v>7</v>
      </c>
      <c r="I7" s="559">
        <v>8</v>
      </c>
      <c r="J7" s="559">
        <v>9</v>
      </c>
      <c r="K7" s="558">
        <v>10</v>
      </c>
      <c r="L7" s="558">
        <v>11</v>
      </c>
      <c r="M7" s="558">
        <v>12</v>
      </c>
      <c r="N7" s="558">
        <v>13</v>
      </c>
      <c r="O7" s="560">
        <v>14</v>
      </c>
      <c r="P7" s="553">
        <v>15</v>
      </c>
      <c r="Q7" s="561">
        <v>16</v>
      </c>
    </row>
    <row r="8" spans="1:17" s="569" customFormat="1" ht="44.25" customHeight="1">
      <c r="A8" s="563"/>
      <c r="B8" s="564" t="s">
        <v>346</v>
      </c>
      <c r="C8" s="564"/>
      <c r="D8" s="565" t="s">
        <v>1221</v>
      </c>
      <c r="E8" s="566">
        <v>9825900</v>
      </c>
      <c r="F8" s="567">
        <v>9825900</v>
      </c>
      <c r="G8" s="567">
        <v>4257900</v>
      </c>
      <c r="H8" s="567">
        <v>809300</v>
      </c>
      <c r="I8" s="568">
        <v>0</v>
      </c>
      <c r="J8" s="566">
        <v>6060600</v>
      </c>
      <c r="K8" s="567">
        <v>120000</v>
      </c>
      <c r="L8" s="567">
        <v>0</v>
      </c>
      <c r="M8" s="567">
        <v>0</v>
      </c>
      <c r="N8" s="568">
        <v>5940600</v>
      </c>
      <c r="O8" s="566">
        <v>5940600</v>
      </c>
      <c r="P8" s="568">
        <v>4669700</v>
      </c>
      <c r="Q8" s="697">
        <v>15886500</v>
      </c>
    </row>
    <row r="9" spans="1:17" s="578" customFormat="1" ht="19.5" customHeight="1">
      <c r="A9" s="570"/>
      <c r="B9" s="571" t="s">
        <v>213</v>
      </c>
      <c r="C9" s="571"/>
      <c r="D9" s="538" t="s">
        <v>769</v>
      </c>
      <c r="E9" s="574">
        <v>8389900</v>
      </c>
      <c r="F9" s="575">
        <v>8389900</v>
      </c>
      <c r="G9" s="575">
        <v>4257900</v>
      </c>
      <c r="H9" s="575">
        <v>809300</v>
      </c>
      <c r="I9" s="576">
        <v>0</v>
      </c>
      <c r="J9" s="574">
        <v>790000</v>
      </c>
      <c r="K9" s="575">
        <v>120000</v>
      </c>
      <c r="L9" s="575">
        <v>0</v>
      </c>
      <c r="M9" s="575">
        <v>0</v>
      </c>
      <c r="N9" s="576">
        <v>670000</v>
      </c>
      <c r="O9" s="577">
        <v>670000</v>
      </c>
      <c r="P9" s="576">
        <v>70000</v>
      </c>
      <c r="Q9" s="749">
        <v>9179900</v>
      </c>
    </row>
    <row r="10" spans="1:17" ht="19.5" customHeight="1">
      <c r="A10" s="579"/>
      <c r="B10" s="230" t="s">
        <v>214</v>
      </c>
      <c r="C10" s="230" t="s">
        <v>843</v>
      </c>
      <c r="D10" s="580" t="s">
        <v>284</v>
      </c>
      <c r="E10" s="581">
        <v>8389900</v>
      </c>
      <c r="F10" s="582">
        <v>8389900</v>
      </c>
      <c r="G10" s="575">
        <v>4257900</v>
      </c>
      <c r="H10" s="575">
        <v>809300</v>
      </c>
      <c r="I10" s="583">
        <v>0</v>
      </c>
      <c r="J10" s="581">
        <v>790000</v>
      </c>
      <c r="K10" s="582">
        <v>120000</v>
      </c>
      <c r="L10" s="575">
        <v>0</v>
      </c>
      <c r="M10" s="575">
        <v>0</v>
      </c>
      <c r="N10" s="583">
        <v>670000</v>
      </c>
      <c r="O10" s="584">
        <v>670000</v>
      </c>
      <c r="P10" s="583">
        <v>70000</v>
      </c>
      <c r="Q10" s="135">
        <v>9179900</v>
      </c>
    </row>
    <row r="11" spans="1:17" ht="34.5">
      <c r="A11" s="579"/>
      <c r="B11" s="585" t="s">
        <v>317</v>
      </c>
      <c r="C11" s="585"/>
      <c r="D11" s="538" t="s">
        <v>146</v>
      </c>
      <c r="E11" s="574">
        <v>0</v>
      </c>
      <c r="F11" s="575">
        <v>0</v>
      </c>
      <c r="G11" s="575">
        <v>0</v>
      </c>
      <c r="H11" s="575">
        <v>0</v>
      </c>
      <c r="I11" s="576">
        <v>0</v>
      </c>
      <c r="J11" s="574">
        <v>2860000</v>
      </c>
      <c r="K11" s="575">
        <v>0</v>
      </c>
      <c r="L11" s="575">
        <v>0</v>
      </c>
      <c r="M11" s="575">
        <v>0</v>
      </c>
      <c r="N11" s="576">
        <v>2860000</v>
      </c>
      <c r="O11" s="577">
        <v>2860000</v>
      </c>
      <c r="P11" s="576">
        <v>2710000</v>
      </c>
      <c r="Q11" s="749">
        <v>2860000</v>
      </c>
    </row>
    <row r="12" spans="1:17" ht="72">
      <c r="A12" s="579"/>
      <c r="B12" s="230" t="s">
        <v>122</v>
      </c>
      <c r="C12" s="230" t="s">
        <v>1038</v>
      </c>
      <c r="D12" s="580" t="s">
        <v>147</v>
      </c>
      <c r="E12" s="581">
        <v>0</v>
      </c>
      <c r="F12" s="582">
        <v>0</v>
      </c>
      <c r="G12" s="575">
        <v>0</v>
      </c>
      <c r="H12" s="575">
        <v>0</v>
      </c>
      <c r="I12" s="583">
        <v>0</v>
      </c>
      <c r="J12" s="143">
        <v>2860000</v>
      </c>
      <c r="K12" s="58">
        <v>0</v>
      </c>
      <c r="L12" s="58">
        <v>0</v>
      </c>
      <c r="M12" s="58">
        <v>0</v>
      </c>
      <c r="N12" s="59">
        <v>2860000</v>
      </c>
      <c r="O12" s="145">
        <v>2860000</v>
      </c>
      <c r="P12" s="146">
        <v>2710000</v>
      </c>
      <c r="Q12" s="135">
        <v>2860000</v>
      </c>
    </row>
    <row r="13" spans="1:17" s="578" customFormat="1" ht="34.5">
      <c r="A13" s="570"/>
      <c r="B13" s="585" t="s">
        <v>321</v>
      </c>
      <c r="C13" s="585"/>
      <c r="D13" s="586" t="s">
        <v>1062</v>
      </c>
      <c r="E13" s="587">
        <v>1436000</v>
      </c>
      <c r="F13" s="572">
        <v>1436000</v>
      </c>
      <c r="G13" s="572">
        <v>0</v>
      </c>
      <c r="H13" s="572">
        <v>0</v>
      </c>
      <c r="I13" s="588">
        <v>0</v>
      </c>
      <c r="J13" s="587">
        <v>2410600</v>
      </c>
      <c r="K13" s="572">
        <v>0</v>
      </c>
      <c r="L13" s="572">
        <v>0</v>
      </c>
      <c r="M13" s="572">
        <v>0</v>
      </c>
      <c r="N13" s="588">
        <v>2410600</v>
      </c>
      <c r="O13" s="587">
        <v>2410600</v>
      </c>
      <c r="P13" s="588">
        <v>1889700</v>
      </c>
      <c r="Q13" s="749">
        <v>3846600</v>
      </c>
    </row>
    <row r="14" spans="1:17" s="602" customFormat="1" ht="111" customHeight="1">
      <c r="A14" s="601"/>
      <c r="B14" s="876" t="s">
        <v>774</v>
      </c>
      <c r="C14" s="876" t="s">
        <v>775</v>
      </c>
      <c r="D14" s="1155" t="s">
        <v>778</v>
      </c>
      <c r="E14" s="1061">
        <v>981000</v>
      </c>
      <c r="F14" s="1063">
        <v>981000</v>
      </c>
      <c r="G14" s="1063">
        <v>0</v>
      </c>
      <c r="H14" s="1063">
        <v>0</v>
      </c>
      <c r="I14" s="1062">
        <v>0</v>
      </c>
      <c r="J14" s="1061">
        <v>0</v>
      </c>
      <c r="K14" s="1063">
        <v>0</v>
      </c>
      <c r="L14" s="1063">
        <v>0</v>
      </c>
      <c r="M14" s="1063">
        <v>0</v>
      </c>
      <c r="N14" s="1062">
        <v>0</v>
      </c>
      <c r="O14" s="1061">
        <v>0</v>
      </c>
      <c r="P14" s="1062">
        <v>0</v>
      </c>
      <c r="Q14" s="1024">
        <v>981000</v>
      </c>
    </row>
    <row r="15" spans="1:17" ht="18">
      <c r="A15" s="579"/>
      <c r="B15" s="230" t="s">
        <v>944</v>
      </c>
      <c r="C15" s="230" t="s">
        <v>388</v>
      </c>
      <c r="D15" s="580" t="s">
        <v>1207</v>
      </c>
      <c r="E15" s="581">
        <v>455000</v>
      </c>
      <c r="F15" s="750">
        <v>455000</v>
      </c>
      <c r="G15" s="750">
        <v>0</v>
      </c>
      <c r="H15" s="750">
        <v>0</v>
      </c>
      <c r="I15" s="751">
        <v>0</v>
      </c>
      <c r="J15" s="581">
        <v>2410600</v>
      </c>
      <c r="K15" s="750">
        <v>0</v>
      </c>
      <c r="L15" s="750">
        <v>0</v>
      </c>
      <c r="M15" s="750">
        <v>0</v>
      </c>
      <c r="N15" s="751">
        <v>2410600</v>
      </c>
      <c r="O15" s="581">
        <v>2410600</v>
      </c>
      <c r="P15" s="751">
        <v>1889700</v>
      </c>
      <c r="Q15" s="135">
        <v>2865600</v>
      </c>
    </row>
    <row r="16" spans="1:17" s="590" customFormat="1" ht="40.5">
      <c r="A16" s="589"/>
      <c r="B16" s="220" t="s">
        <v>347</v>
      </c>
      <c r="C16" s="220"/>
      <c r="D16" s="228" t="s">
        <v>1220</v>
      </c>
      <c r="E16" s="142">
        <v>3386600</v>
      </c>
      <c r="F16" s="82">
        <v>3386600</v>
      </c>
      <c r="G16" s="82">
        <v>1227900</v>
      </c>
      <c r="H16" s="82">
        <v>151500</v>
      </c>
      <c r="I16" s="83">
        <v>0</v>
      </c>
      <c r="J16" s="142">
        <v>135000</v>
      </c>
      <c r="K16" s="82">
        <v>80000</v>
      </c>
      <c r="L16" s="82">
        <v>35000</v>
      </c>
      <c r="M16" s="82">
        <v>8500</v>
      </c>
      <c r="N16" s="83">
        <v>55000</v>
      </c>
      <c r="O16" s="139">
        <v>45000</v>
      </c>
      <c r="P16" s="140">
        <v>45000</v>
      </c>
      <c r="Q16" s="119">
        <v>3521600</v>
      </c>
    </row>
    <row r="17" spans="1:17" s="578" customFormat="1" ht="19.5" customHeight="1">
      <c r="A17" s="570"/>
      <c r="B17" s="571" t="s">
        <v>215</v>
      </c>
      <c r="C17" s="571"/>
      <c r="D17" s="538" t="s">
        <v>770</v>
      </c>
      <c r="E17" s="574">
        <v>1064300</v>
      </c>
      <c r="F17" s="575">
        <v>1064300</v>
      </c>
      <c r="G17" s="575">
        <v>696400</v>
      </c>
      <c r="H17" s="575">
        <v>104200</v>
      </c>
      <c r="I17" s="576">
        <v>0</v>
      </c>
      <c r="J17" s="574">
        <v>90000</v>
      </c>
      <c r="K17" s="575">
        <v>80000</v>
      </c>
      <c r="L17" s="575">
        <v>35000</v>
      </c>
      <c r="M17" s="575">
        <v>8500</v>
      </c>
      <c r="N17" s="576">
        <v>10000</v>
      </c>
      <c r="O17" s="577">
        <v>0</v>
      </c>
      <c r="P17" s="576">
        <v>0</v>
      </c>
      <c r="Q17" s="749">
        <v>1154300</v>
      </c>
    </row>
    <row r="18" spans="1:17" s="590" customFormat="1" ht="75.75" customHeight="1">
      <c r="A18" s="591"/>
      <c r="B18" s="230" t="s">
        <v>1141</v>
      </c>
      <c r="C18" s="230" t="s">
        <v>1175</v>
      </c>
      <c r="D18" s="229" t="s">
        <v>738</v>
      </c>
      <c r="E18" s="143">
        <v>1064300</v>
      </c>
      <c r="F18" s="58">
        <v>1064300</v>
      </c>
      <c r="G18" s="58">
        <v>696400</v>
      </c>
      <c r="H18" s="58">
        <v>104200</v>
      </c>
      <c r="I18" s="59">
        <v>0</v>
      </c>
      <c r="J18" s="143">
        <v>90000</v>
      </c>
      <c r="K18" s="58">
        <v>80000</v>
      </c>
      <c r="L18" s="58">
        <v>35000</v>
      </c>
      <c r="M18" s="58">
        <v>8500</v>
      </c>
      <c r="N18" s="59">
        <v>10000</v>
      </c>
      <c r="O18" s="145">
        <v>0</v>
      </c>
      <c r="P18" s="146">
        <v>0</v>
      </c>
      <c r="Q18" s="135">
        <v>1154300</v>
      </c>
    </row>
    <row r="19" spans="1:17" s="578" customFormat="1" ht="19.5" customHeight="1">
      <c r="A19" s="570"/>
      <c r="B19" s="571" t="s">
        <v>312</v>
      </c>
      <c r="C19" s="571"/>
      <c r="D19" s="538" t="s">
        <v>106</v>
      </c>
      <c r="E19" s="574">
        <v>1062200</v>
      </c>
      <c r="F19" s="575">
        <v>1062200</v>
      </c>
      <c r="G19" s="575">
        <v>531500</v>
      </c>
      <c r="H19" s="575">
        <v>47300</v>
      </c>
      <c r="I19" s="576">
        <v>0</v>
      </c>
      <c r="J19" s="574">
        <v>0</v>
      </c>
      <c r="K19" s="575">
        <v>0</v>
      </c>
      <c r="L19" s="575">
        <v>0</v>
      </c>
      <c r="M19" s="575">
        <v>0</v>
      </c>
      <c r="N19" s="576">
        <v>0</v>
      </c>
      <c r="O19" s="577">
        <v>0</v>
      </c>
      <c r="P19" s="576">
        <v>0</v>
      </c>
      <c r="Q19" s="749">
        <v>1062200</v>
      </c>
    </row>
    <row r="20" spans="1:17" s="590" customFormat="1" ht="18">
      <c r="A20" s="591"/>
      <c r="B20" s="230" t="s">
        <v>1142</v>
      </c>
      <c r="C20" s="230" t="s">
        <v>1168</v>
      </c>
      <c r="D20" s="103" t="s">
        <v>285</v>
      </c>
      <c r="E20" s="143">
        <v>1062200</v>
      </c>
      <c r="F20" s="58">
        <v>1062200</v>
      </c>
      <c r="G20" s="58">
        <v>531500</v>
      </c>
      <c r="H20" s="58">
        <v>47300</v>
      </c>
      <c r="I20" s="59">
        <v>0</v>
      </c>
      <c r="J20" s="143">
        <v>0</v>
      </c>
      <c r="K20" s="58">
        <v>0</v>
      </c>
      <c r="L20" s="58">
        <v>0</v>
      </c>
      <c r="M20" s="58">
        <v>0</v>
      </c>
      <c r="N20" s="59">
        <v>0</v>
      </c>
      <c r="O20" s="145">
        <v>0</v>
      </c>
      <c r="P20" s="146">
        <v>0</v>
      </c>
      <c r="Q20" s="135">
        <v>1062200</v>
      </c>
    </row>
    <row r="21" spans="1:17" s="594" customFormat="1" ht="38.25" customHeight="1">
      <c r="A21" s="592"/>
      <c r="B21" s="571" t="s">
        <v>321</v>
      </c>
      <c r="C21" s="571"/>
      <c r="D21" s="538" t="s">
        <v>1062</v>
      </c>
      <c r="E21" s="577">
        <v>1260100</v>
      </c>
      <c r="F21" s="575">
        <v>1260100</v>
      </c>
      <c r="G21" s="575">
        <v>0</v>
      </c>
      <c r="H21" s="575">
        <v>0</v>
      </c>
      <c r="I21" s="576">
        <v>0</v>
      </c>
      <c r="J21" s="577">
        <v>45000</v>
      </c>
      <c r="K21" s="575">
        <v>0</v>
      </c>
      <c r="L21" s="575">
        <v>0</v>
      </c>
      <c r="M21" s="575">
        <v>0</v>
      </c>
      <c r="N21" s="576">
        <v>45000</v>
      </c>
      <c r="O21" s="577">
        <v>45000</v>
      </c>
      <c r="P21" s="576">
        <v>45000</v>
      </c>
      <c r="Q21" s="752">
        <v>1305100</v>
      </c>
    </row>
    <row r="22" spans="1:17" s="596" customFormat="1" ht="21">
      <c r="A22" s="595"/>
      <c r="B22" s="170" t="s">
        <v>944</v>
      </c>
      <c r="C22" s="170" t="s">
        <v>388</v>
      </c>
      <c r="D22" s="346" t="s">
        <v>1207</v>
      </c>
      <c r="E22" s="143">
        <v>1260100</v>
      </c>
      <c r="F22" s="58">
        <v>1260100</v>
      </c>
      <c r="G22" s="58">
        <v>0</v>
      </c>
      <c r="H22" s="58">
        <v>0</v>
      </c>
      <c r="I22" s="59">
        <v>0</v>
      </c>
      <c r="J22" s="143">
        <v>45000</v>
      </c>
      <c r="K22" s="58">
        <v>0</v>
      </c>
      <c r="L22" s="58">
        <v>0</v>
      </c>
      <c r="M22" s="58">
        <v>0</v>
      </c>
      <c r="N22" s="59">
        <v>45000</v>
      </c>
      <c r="O22" s="145">
        <v>45000</v>
      </c>
      <c r="P22" s="146">
        <v>45000</v>
      </c>
      <c r="Q22" s="135">
        <v>1305100</v>
      </c>
    </row>
    <row r="23" spans="1:17" ht="102">
      <c r="A23" s="597"/>
      <c r="B23" s="220" t="s">
        <v>939</v>
      </c>
      <c r="C23" s="220"/>
      <c r="D23" s="228" t="s">
        <v>123</v>
      </c>
      <c r="E23" s="142">
        <v>1214400</v>
      </c>
      <c r="F23" s="82">
        <v>1214400</v>
      </c>
      <c r="G23" s="82">
        <v>0</v>
      </c>
      <c r="H23" s="82">
        <v>0</v>
      </c>
      <c r="I23" s="83">
        <v>0</v>
      </c>
      <c r="J23" s="142">
        <v>0</v>
      </c>
      <c r="K23" s="82">
        <v>0</v>
      </c>
      <c r="L23" s="82">
        <v>0</v>
      </c>
      <c r="M23" s="82">
        <v>0</v>
      </c>
      <c r="N23" s="83">
        <v>0</v>
      </c>
      <c r="O23" s="139">
        <v>0</v>
      </c>
      <c r="P23" s="140">
        <v>0</v>
      </c>
      <c r="Q23" s="119">
        <v>1214400</v>
      </c>
    </row>
    <row r="24" spans="1:17" s="578" customFormat="1" ht="19.5" customHeight="1">
      <c r="A24" s="570"/>
      <c r="B24" s="571" t="s">
        <v>312</v>
      </c>
      <c r="C24" s="571"/>
      <c r="D24" s="538" t="s">
        <v>148</v>
      </c>
      <c r="E24" s="574">
        <v>695000</v>
      </c>
      <c r="F24" s="575">
        <v>695000</v>
      </c>
      <c r="G24" s="575">
        <v>0</v>
      </c>
      <c r="H24" s="575">
        <v>0</v>
      </c>
      <c r="I24" s="576">
        <v>0</v>
      </c>
      <c r="J24" s="574">
        <v>0</v>
      </c>
      <c r="K24" s="575">
        <v>0</v>
      </c>
      <c r="L24" s="575">
        <v>0</v>
      </c>
      <c r="M24" s="575">
        <v>0</v>
      </c>
      <c r="N24" s="576">
        <v>0</v>
      </c>
      <c r="O24" s="577">
        <v>0</v>
      </c>
      <c r="P24" s="576">
        <v>0</v>
      </c>
      <c r="Q24" s="749">
        <v>695000</v>
      </c>
    </row>
    <row r="25" spans="1:17" s="590" customFormat="1" ht="28.5" customHeight="1">
      <c r="A25" s="591"/>
      <c r="B25" s="230" t="s">
        <v>1051</v>
      </c>
      <c r="C25" s="230" t="s">
        <v>1168</v>
      </c>
      <c r="D25" s="103" t="s">
        <v>149</v>
      </c>
      <c r="E25" s="143">
        <v>545000</v>
      </c>
      <c r="F25" s="58">
        <v>545000</v>
      </c>
      <c r="G25" s="58">
        <v>0</v>
      </c>
      <c r="H25" s="58">
        <v>0</v>
      </c>
      <c r="I25" s="59">
        <v>0</v>
      </c>
      <c r="J25" s="143">
        <v>0</v>
      </c>
      <c r="K25" s="58">
        <v>0</v>
      </c>
      <c r="L25" s="58">
        <v>0</v>
      </c>
      <c r="M25" s="58">
        <v>0</v>
      </c>
      <c r="N25" s="59">
        <v>0</v>
      </c>
      <c r="O25" s="145">
        <v>0</v>
      </c>
      <c r="P25" s="146">
        <v>0</v>
      </c>
      <c r="Q25" s="135">
        <v>545000</v>
      </c>
    </row>
    <row r="26" spans="1:17" s="590" customFormat="1" ht="28.5" customHeight="1">
      <c r="A26" s="591"/>
      <c r="B26" s="230" t="s">
        <v>1142</v>
      </c>
      <c r="C26" s="230" t="s">
        <v>1168</v>
      </c>
      <c r="D26" s="103" t="s">
        <v>285</v>
      </c>
      <c r="E26" s="143">
        <v>150000</v>
      </c>
      <c r="F26" s="58">
        <v>150000</v>
      </c>
      <c r="G26" s="58">
        <v>0</v>
      </c>
      <c r="H26" s="58">
        <v>0</v>
      </c>
      <c r="I26" s="59">
        <v>0</v>
      </c>
      <c r="J26" s="143">
        <v>0</v>
      </c>
      <c r="K26" s="58">
        <v>0</v>
      </c>
      <c r="L26" s="58">
        <v>0</v>
      </c>
      <c r="M26" s="58">
        <v>0</v>
      </c>
      <c r="N26" s="59">
        <v>0</v>
      </c>
      <c r="O26" s="145">
        <v>0</v>
      </c>
      <c r="P26" s="146">
        <v>0</v>
      </c>
      <c r="Q26" s="135">
        <v>150000</v>
      </c>
    </row>
    <row r="27" spans="1:17" s="594" customFormat="1" ht="38.25" customHeight="1">
      <c r="A27" s="592"/>
      <c r="B27" s="571" t="s">
        <v>321</v>
      </c>
      <c r="C27" s="571"/>
      <c r="D27" s="538" t="s">
        <v>1062</v>
      </c>
      <c r="E27" s="577">
        <v>519400</v>
      </c>
      <c r="F27" s="575">
        <v>519400</v>
      </c>
      <c r="G27" s="575">
        <v>0</v>
      </c>
      <c r="H27" s="575">
        <v>0</v>
      </c>
      <c r="I27" s="576">
        <v>0</v>
      </c>
      <c r="J27" s="577">
        <v>0</v>
      </c>
      <c r="K27" s="575">
        <v>0</v>
      </c>
      <c r="L27" s="575">
        <v>0</v>
      </c>
      <c r="M27" s="575">
        <v>0</v>
      </c>
      <c r="N27" s="576">
        <v>0</v>
      </c>
      <c r="O27" s="577">
        <v>0</v>
      </c>
      <c r="P27" s="593">
        <v>0</v>
      </c>
      <c r="Q27" s="156">
        <v>519400</v>
      </c>
    </row>
    <row r="28" spans="1:17" ht="17.25" customHeight="1">
      <c r="A28" s="579"/>
      <c r="B28" s="698" t="s">
        <v>944</v>
      </c>
      <c r="C28" s="746" t="s">
        <v>388</v>
      </c>
      <c r="D28" s="598" t="s">
        <v>1207</v>
      </c>
      <c r="E28" s="141">
        <v>519400</v>
      </c>
      <c r="F28" s="58">
        <v>519400</v>
      </c>
      <c r="G28" s="58">
        <v>0</v>
      </c>
      <c r="H28" s="58">
        <v>0</v>
      </c>
      <c r="I28" s="59">
        <v>0</v>
      </c>
      <c r="J28" s="141">
        <v>0</v>
      </c>
      <c r="K28" s="58">
        <v>0</v>
      </c>
      <c r="L28" s="58">
        <v>0</v>
      </c>
      <c r="M28" s="58">
        <v>0</v>
      </c>
      <c r="N28" s="59">
        <v>0</v>
      </c>
      <c r="O28" s="141">
        <v>0</v>
      </c>
      <c r="P28" s="665">
        <v>0</v>
      </c>
      <c r="Q28" s="669">
        <v>519400</v>
      </c>
    </row>
    <row r="29" spans="1:17" ht="60.75">
      <c r="A29" s="597"/>
      <c r="B29" s="220" t="s">
        <v>348</v>
      </c>
      <c r="C29" s="220"/>
      <c r="D29" s="228" t="s">
        <v>124</v>
      </c>
      <c r="E29" s="289">
        <v>327835100</v>
      </c>
      <c r="F29" s="288">
        <v>327835100</v>
      </c>
      <c r="G29" s="288">
        <v>142423917</v>
      </c>
      <c r="H29" s="288">
        <v>41670568</v>
      </c>
      <c r="I29" s="249">
        <v>0</v>
      </c>
      <c r="J29" s="289">
        <v>18360093</v>
      </c>
      <c r="K29" s="288">
        <v>15154636</v>
      </c>
      <c r="L29" s="288">
        <v>3368100</v>
      </c>
      <c r="M29" s="288">
        <v>1695081</v>
      </c>
      <c r="N29" s="249">
        <v>3205457</v>
      </c>
      <c r="O29" s="289">
        <v>1656100</v>
      </c>
      <c r="P29" s="248">
        <v>1656100</v>
      </c>
      <c r="Q29" s="411">
        <v>346195193</v>
      </c>
    </row>
    <row r="30" spans="1:17" s="578" customFormat="1" ht="19.5" customHeight="1">
      <c r="A30" s="570"/>
      <c r="B30" s="571" t="s">
        <v>215</v>
      </c>
      <c r="C30" s="571"/>
      <c r="D30" s="538" t="s">
        <v>770</v>
      </c>
      <c r="E30" s="574">
        <v>322841106</v>
      </c>
      <c r="F30" s="574">
        <v>322841106</v>
      </c>
      <c r="G30" s="574">
        <v>139889128</v>
      </c>
      <c r="H30" s="574">
        <v>40864268</v>
      </c>
      <c r="I30" s="574">
        <v>0</v>
      </c>
      <c r="J30" s="574">
        <v>18297693</v>
      </c>
      <c r="K30" s="574">
        <v>15092236</v>
      </c>
      <c r="L30" s="574">
        <v>3368100</v>
      </c>
      <c r="M30" s="574">
        <v>1692081</v>
      </c>
      <c r="N30" s="574">
        <v>3205457</v>
      </c>
      <c r="O30" s="574">
        <v>1656100</v>
      </c>
      <c r="P30" s="1037">
        <v>1656100</v>
      </c>
      <c r="Q30" s="753">
        <v>341138799</v>
      </c>
    </row>
    <row r="31" spans="1:17" ht="57" customHeight="1">
      <c r="A31" s="579"/>
      <c r="B31" s="170" t="s">
        <v>47</v>
      </c>
      <c r="C31" s="170" t="s">
        <v>1170</v>
      </c>
      <c r="D31" s="1146" t="s">
        <v>48</v>
      </c>
      <c r="E31" s="152">
        <v>33271</v>
      </c>
      <c r="F31" s="153">
        <v>33271</v>
      </c>
      <c r="G31" s="153">
        <v>0</v>
      </c>
      <c r="H31" s="153">
        <v>0</v>
      </c>
      <c r="I31" s="257">
        <v>0</v>
      </c>
      <c r="J31" s="152">
        <v>127695</v>
      </c>
      <c r="K31" s="280">
        <v>74995</v>
      </c>
      <c r="L31" s="280">
        <v>0</v>
      </c>
      <c r="M31" s="280">
        <v>0</v>
      </c>
      <c r="N31" s="194">
        <v>52700</v>
      </c>
      <c r="O31" s="152">
        <v>52700</v>
      </c>
      <c r="P31" s="257">
        <v>52700</v>
      </c>
      <c r="Q31" s="408">
        <v>160966</v>
      </c>
    </row>
    <row r="32" spans="1:17" ht="54">
      <c r="A32" s="579"/>
      <c r="B32" s="170" t="s">
        <v>49</v>
      </c>
      <c r="C32" s="170" t="s">
        <v>1170</v>
      </c>
      <c r="D32" s="1146" t="s">
        <v>50</v>
      </c>
      <c r="E32" s="152">
        <v>0</v>
      </c>
      <c r="F32" s="153">
        <v>0</v>
      </c>
      <c r="G32" s="153">
        <v>0</v>
      </c>
      <c r="H32" s="153">
        <v>0</v>
      </c>
      <c r="I32" s="257">
        <v>0</v>
      </c>
      <c r="J32" s="152">
        <v>73003</v>
      </c>
      <c r="K32" s="280">
        <v>43003</v>
      </c>
      <c r="L32" s="280">
        <v>11000</v>
      </c>
      <c r="M32" s="280">
        <v>1828</v>
      </c>
      <c r="N32" s="194">
        <v>30000</v>
      </c>
      <c r="O32" s="152">
        <v>30000</v>
      </c>
      <c r="P32" s="256">
        <v>30000</v>
      </c>
      <c r="Q32" s="408">
        <v>73003</v>
      </c>
    </row>
    <row r="33" spans="1:17" ht="72.75" customHeight="1">
      <c r="A33" s="579"/>
      <c r="B33" s="170" t="s">
        <v>51</v>
      </c>
      <c r="C33" s="170" t="s">
        <v>1170</v>
      </c>
      <c r="D33" s="1146" t="s">
        <v>52</v>
      </c>
      <c r="E33" s="152">
        <v>187859</v>
      </c>
      <c r="F33" s="153">
        <v>187859</v>
      </c>
      <c r="G33" s="153">
        <v>0</v>
      </c>
      <c r="H33" s="153">
        <v>0</v>
      </c>
      <c r="I33" s="257">
        <v>0</v>
      </c>
      <c r="J33" s="152">
        <v>346641</v>
      </c>
      <c r="K33" s="280">
        <v>80241</v>
      </c>
      <c r="L33" s="280">
        <v>28684</v>
      </c>
      <c r="M33" s="280">
        <v>700</v>
      </c>
      <c r="N33" s="194">
        <v>266400</v>
      </c>
      <c r="O33" s="152">
        <v>266400</v>
      </c>
      <c r="P33" s="256">
        <v>266400</v>
      </c>
      <c r="Q33" s="408">
        <v>534500</v>
      </c>
    </row>
    <row r="34" spans="1:17" ht="129.75" customHeight="1">
      <c r="A34" s="579"/>
      <c r="B34" s="170" t="s">
        <v>53</v>
      </c>
      <c r="C34" s="170" t="s">
        <v>1170</v>
      </c>
      <c r="D34" s="1146" t="s">
        <v>325</v>
      </c>
      <c r="E34" s="152">
        <v>107070</v>
      </c>
      <c r="F34" s="153">
        <v>107070</v>
      </c>
      <c r="G34" s="153">
        <v>0</v>
      </c>
      <c r="H34" s="153">
        <v>0</v>
      </c>
      <c r="I34" s="257">
        <v>0</v>
      </c>
      <c r="J34" s="152">
        <v>980846</v>
      </c>
      <c r="K34" s="280">
        <v>607679</v>
      </c>
      <c r="L34" s="280">
        <v>317500</v>
      </c>
      <c r="M34" s="280">
        <v>43136</v>
      </c>
      <c r="N34" s="194">
        <v>373167</v>
      </c>
      <c r="O34" s="152">
        <v>307000</v>
      </c>
      <c r="P34" s="256">
        <v>307000</v>
      </c>
      <c r="Q34" s="408">
        <v>1087916</v>
      </c>
    </row>
    <row r="35" spans="1:17" ht="33" customHeight="1">
      <c r="A35" s="579"/>
      <c r="B35" s="230" t="s">
        <v>326</v>
      </c>
      <c r="C35" s="230" t="s">
        <v>1171</v>
      </c>
      <c r="D35" s="1147" t="s">
        <v>327</v>
      </c>
      <c r="E35" s="152">
        <v>17550508</v>
      </c>
      <c r="F35" s="280">
        <v>17550508</v>
      </c>
      <c r="G35" s="280">
        <v>9649989</v>
      </c>
      <c r="H35" s="280">
        <v>1477727</v>
      </c>
      <c r="I35" s="194">
        <v>0</v>
      </c>
      <c r="J35" s="152">
        <v>533150</v>
      </c>
      <c r="K35" s="280">
        <v>507150</v>
      </c>
      <c r="L35" s="280">
        <v>289278</v>
      </c>
      <c r="M35" s="280">
        <v>75337</v>
      </c>
      <c r="N35" s="194">
        <v>26000</v>
      </c>
      <c r="O35" s="152">
        <v>0</v>
      </c>
      <c r="P35" s="256">
        <v>0</v>
      </c>
      <c r="Q35" s="408">
        <v>18083658</v>
      </c>
    </row>
    <row r="36" spans="1:17" ht="18">
      <c r="A36" s="579"/>
      <c r="B36" s="170" t="s">
        <v>202</v>
      </c>
      <c r="C36" s="170" t="s">
        <v>1173</v>
      </c>
      <c r="D36" s="1146" t="s">
        <v>203</v>
      </c>
      <c r="E36" s="152">
        <v>3480000</v>
      </c>
      <c r="F36" s="153">
        <v>3480000</v>
      </c>
      <c r="G36" s="153">
        <v>0</v>
      </c>
      <c r="H36" s="153">
        <v>0</v>
      </c>
      <c r="I36" s="257">
        <v>0</v>
      </c>
      <c r="J36" s="152">
        <v>12905038</v>
      </c>
      <c r="K36" s="280">
        <v>11784348</v>
      </c>
      <c r="L36" s="280">
        <v>2503938</v>
      </c>
      <c r="M36" s="280">
        <v>1296105</v>
      </c>
      <c r="N36" s="194">
        <v>1120690</v>
      </c>
      <c r="O36" s="152">
        <v>10000</v>
      </c>
      <c r="P36" s="256">
        <v>10000</v>
      </c>
      <c r="Q36" s="408">
        <v>16385038</v>
      </c>
    </row>
    <row r="37" spans="1:17" ht="39" customHeight="1">
      <c r="A37" s="579"/>
      <c r="B37" s="230" t="s">
        <v>328</v>
      </c>
      <c r="C37" s="230" t="s">
        <v>1174</v>
      </c>
      <c r="D37" s="1147" t="s">
        <v>329</v>
      </c>
      <c r="E37" s="152">
        <v>15152471</v>
      </c>
      <c r="F37" s="280">
        <v>15152471</v>
      </c>
      <c r="G37" s="280">
        <v>0</v>
      </c>
      <c r="H37" s="280">
        <v>0</v>
      </c>
      <c r="I37" s="194">
        <v>0</v>
      </c>
      <c r="J37" s="152">
        <v>853220</v>
      </c>
      <c r="K37" s="280">
        <v>853220</v>
      </c>
      <c r="L37" s="280">
        <v>0</v>
      </c>
      <c r="M37" s="280">
        <v>0</v>
      </c>
      <c r="N37" s="194">
        <v>0</v>
      </c>
      <c r="O37" s="152">
        <v>0</v>
      </c>
      <c r="P37" s="256">
        <v>0</v>
      </c>
      <c r="Q37" s="408">
        <v>16005691</v>
      </c>
    </row>
    <row r="38" spans="1:17" ht="36">
      <c r="A38" s="579"/>
      <c r="B38" s="230" t="s">
        <v>1141</v>
      </c>
      <c r="C38" s="230" t="s">
        <v>1175</v>
      </c>
      <c r="D38" s="1147" t="s">
        <v>330</v>
      </c>
      <c r="E38" s="152">
        <v>13230455</v>
      </c>
      <c r="F38" s="280">
        <v>13230455</v>
      </c>
      <c r="G38" s="280">
        <v>8516419</v>
      </c>
      <c r="H38" s="280">
        <v>739973</v>
      </c>
      <c r="I38" s="194">
        <v>0</v>
      </c>
      <c r="J38" s="152">
        <v>1483900</v>
      </c>
      <c r="K38" s="280">
        <v>1137400</v>
      </c>
      <c r="L38" s="280">
        <v>217700</v>
      </c>
      <c r="M38" s="280">
        <v>274975</v>
      </c>
      <c r="N38" s="194">
        <v>346500</v>
      </c>
      <c r="O38" s="152">
        <v>0</v>
      </c>
      <c r="P38" s="256">
        <v>0</v>
      </c>
      <c r="Q38" s="408">
        <v>14714355</v>
      </c>
    </row>
    <row r="39" spans="1:17" ht="36">
      <c r="A39" s="579"/>
      <c r="B39" s="230" t="s">
        <v>331</v>
      </c>
      <c r="C39" s="230" t="s">
        <v>1176</v>
      </c>
      <c r="D39" s="1148" t="s">
        <v>1097</v>
      </c>
      <c r="E39" s="152">
        <v>261750</v>
      </c>
      <c r="F39" s="280">
        <v>261750</v>
      </c>
      <c r="G39" s="280">
        <v>0</v>
      </c>
      <c r="H39" s="280">
        <v>0</v>
      </c>
      <c r="I39" s="194">
        <v>0</v>
      </c>
      <c r="J39" s="152">
        <v>0</v>
      </c>
      <c r="K39" s="280">
        <v>0</v>
      </c>
      <c r="L39" s="280">
        <v>0</v>
      </c>
      <c r="M39" s="280">
        <v>0</v>
      </c>
      <c r="N39" s="194">
        <v>0</v>
      </c>
      <c r="O39" s="152">
        <v>0</v>
      </c>
      <c r="P39" s="256">
        <v>0</v>
      </c>
      <c r="Q39" s="408">
        <v>261750</v>
      </c>
    </row>
    <row r="40" spans="1:17" ht="18">
      <c r="A40" s="579"/>
      <c r="B40" s="230" t="s">
        <v>332</v>
      </c>
      <c r="C40" s="230" t="s">
        <v>1176</v>
      </c>
      <c r="D40" s="1147" t="s">
        <v>333</v>
      </c>
      <c r="E40" s="152">
        <v>3451022</v>
      </c>
      <c r="F40" s="280">
        <v>3451022</v>
      </c>
      <c r="G40" s="280">
        <v>1636714</v>
      </c>
      <c r="H40" s="280">
        <v>257328</v>
      </c>
      <c r="I40" s="194">
        <v>0</v>
      </c>
      <c r="J40" s="152">
        <v>4200</v>
      </c>
      <c r="K40" s="280">
        <v>4200</v>
      </c>
      <c r="L40" s="280">
        <v>0</v>
      </c>
      <c r="M40" s="280">
        <v>0</v>
      </c>
      <c r="N40" s="194">
        <v>0</v>
      </c>
      <c r="O40" s="152">
        <v>0</v>
      </c>
      <c r="P40" s="256">
        <v>0</v>
      </c>
      <c r="Q40" s="408">
        <v>3455222</v>
      </c>
    </row>
    <row r="41" spans="1:17" ht="17.25">
      <c r="A41" s="579"/>
      <c r="B41" s="585" t="s">
        <v>313</v>
      </c>
      <c r="C41" s="585"/>
      <c r="D41" s="586" t="s">
        <v>1055</v>
      </c>
      <c r="E41" s="587">
        <v>4993994</v>
      </c>
      <c r="F41" s="572">
        <v>4993994</v>
      </c>
      <c r="G41" s="572">
        <v>2534789</v>
      </c>
      <c r="H41" s="572">
        <v>806300</v>
      </c>
      <c r="I41" s="572">
        <v>0</v>
      </c>
      <c r="J41" s="587">
        <v>62400</v>
      </c>
      <c r="K41" s="572">
        <v>62400</v>
      </c>
      <c r="L41" s="572">
        <v>0</v>
      </c>
      <c r="M41" s="572">
        <v>3000</v>
      </c>
      <c r="N41" s="572">
        <v>0</v>
      </c>
      <c r="O41" s="572">
        <v>0</v>
      </c>
      <c r="P41" s="573">
        <v>0</v>
      </c>
      <c r="Q41" s="599">
        <v>5056394</v>
      </c>
    </row>
    <row r="42" spans="1:17" s="569" customFormat="1" ht="54">
      <c r="A42" s="600"/>
      <c r="B42" s="230" t="s">
        <v>335</v>
      </c>
      <c r="C42" s="230" t="s">
        <v>1177</v>
      </c>
      <c r="D42" s="1149" t="s">
        <v>249</v>
      </c>
      <c r="E42" s="152">
        <v>4993994</v>
      </c>
      <c r="F42" s="280">
        <v>4993994</v>
      </c>
      <c r="G42" s="280">
        <v>2534789</v>
      </c>
      <c r="H42" s="280">
        <v>806300</v>
      </c>
      <c r="I42" s="194">
        <v>0</v>
      </c>
      <c r="J42" s="152">
        <v>62400</v>
      </c>
      <c r="K42" s="280">
        <v>62400</v>
      </c>
      <c r="L42" s="280">
        <v>0</v>
      </c>
      <c r="M42" s="280">
        <v>3000</v>
      </c>
      <c r="N42" s="194">
        <v>0</v>
      </c>
      <c r="O42" s="152">
        <v>0</v>
      </c>
      <c r="P42" s="256">
        <v>0</v>
      </c>
      <c r="Q42" s="408">
        <v>5056394</v>
      </c>
    </row>
    <row r="43" spans="1:17" s="1028" customFormat="1" ht="19.5" customHeight="1">
      <c r="A43" s="1027"/>
      <c r="B43" s="870" t="s">
        <v>215</v>
      </c>
      <c r="C43" s="871"/>
      <c r="D43" s="872" t="s">
        <v>1169</v>
      </c>
      <c r="E43" s="873">
        <v>152950200</v>
      </c>
      <c r="F43" s="874">
        <v>152950200</v>
      </c>
      <c r="G43" s="874">
        <v>64458906</v>
      </c>
      <c r="H43" s="874">
        <v>17974540</v>
      </c>
      <c r="I43" s="875">
        <v>0</v>
      </c>
      <c r="J43" s="873">
        <v>990000</v>
      </c>
      <c r="K43" s="874">
        <v>0</v>
      </c>
      <c r="L43" s="874">
        <v>0</v>
      </c>
      <c r="M43" s="874">
        <v>0</v>
      </c>
      <c r="N43" s="875">
        <v>990000</v>
      </c>
      <c r="O43" s="880">
        <v>990000</v>
      </c>
      <c r="P43" s="881">
        <v>990000</v>
      </c>
      <c r="Q43" s="882">
        <v>153940200</v>
      </c>
    </row>
    <row r="44" spans="1:17" s="1035" customFormat="1" ht="57" customHeight="1">
      <c r="A44" s="1029"/>
      <c r="B44" s="876" t="s">
        <v>47</v>
      </c>
      <c r="C44" s="876" t="s">
        <v>1170</v>
      </c>
      <c r="D44" s="1150" t="s">
        <v>48</v>
      </c>
      <c r="E44" s="877">
        <v>34435172</v>
      </c>
      <c r="F44" s="878">
        <v>34435172</v>
      </c>
      <c r="G44" s="878">
        <v>12823434</v>
      </c>
      <c r="H44" s="878">
        <v>4366836</v>
      </c>
      <c r="I44" s="879">
        <v>0</v>
      </c>
      <c r="J44" s="1030">
        <v>0</v>
      </c>
      <c r="K44" s="1031">
        <v>0</v>
      </c>
      <c r="L44" s="1031">
        <v>0</v>
      </c>
      <c r="M44" s="1031">
        <v>0</v>
      </c>
      <c r="N44" s="1032">
        <v>0</v>
      </c>
      <c r="O44" s="877">
        <v>0</v>
      </c>
      <c r="P44" s="1033">
        <v>0</v>
      </c>
      <c r="Q44" s="1034">
        <v>34435172</v>
      </c>
    </row>
    <row r="45" spans="1:17" s="1035" customFormat="1" ht="54">
      <c r="A45" s="1029"/>
      <c r="B45" s="876" t="s">
        <v>49</v>
      </c>
      <c r="C45" s="876" t="s">
        <v>1170</v>
      </c>
      <c r="D45" s="1150" t="s">
        <v>50</v>
      </c>
      <c r="E45" s="877">
        <v>16529918</v>
      </c>
      <c r="F45" s="878">
        <v>16529918</v>
      </c>
      <c r="G45" s="878">
        <v>6551113</v>
      </c>
      <c r="H45" s="878">
        <v>2233860</v>
      </c>
      <c r="I45" s="879">
        <v>0</v>
      </c>
      <c r="J45" s="1030">
        <v>0</v>
      </c>
      <c r="K45" s="1031">
        <v>0</v>
      </c>
      <c r="L45" s="1031">
        <v>0</v>
      </c>
      <c r="M45" s="1031">
        <v>0</v>
      </c>
      <c r="N45" s="1032">
        <v>0</v>
      </c>
      <c r="O45" s="877">
        <v>0</v>
      </c>
      <c r="P45" s="1033">
        <v>0</v>
      </c>
      <c r="Q45" s="1034">
        <v>16529918</v>
      </c>
    </row>
    <row r="46" spans="1:17" s="1035" customFormat="1" ht="72.75" customHeight="1">
      <c r="A46" s="1029"/>
      <c r="B46" s="876" t="s">
        <v>51</v>
      </c>
      <c r="C46" s="876" t="s">
        <v>1170</v>
      </c>
      <c r="D46" s="1150" t="s">
        <v>52</v>
      </c>
      <c r="E46" s="877">
        <v>52850436</v>
      </c>
      <c r="F46" s="878">
        <v>52850436</v>
      </c>
      <c r="G46" s="878">
        <v>26141960</v>
      </c>
      <c r="H46" s="878">
        <v>4926308</v>
      </c>
      <c r="I46" s="879">
        <v>0</v>
      </c>
      <c r="J46" s="1030">
        <v>0</v>
      </c>
      <c r="K46" s="1031">
        <v>0</v>
      </c>
      <c r="L46" s="1031">
        <v>0</v>
      </c>
      <c r="M46" s="1031">
        <v>0</v>
      </c>
      <c r="N46" s="1032">
        <v>0</v>
      </c>
      <c r="O46" s="877">
        <v>0</v>
      </c>
      <c r="P46" s="1033">
        <v>0</v>
      </c>
      <c r="Q46" s="1034">
        <v>52850436</v>
      </c>
    </row>
    <row r="47" spans="1:17" s="1035" customFormat="1" ht="129.75" customHeight="1">
      <c r="A47" s="1029"/>
      <c r="B47" s="876" t="s">
        <v>53</v>
      </c>
      <c r="C47" s="876" t="s">
        <v>1170</v>
      </c>
      <c r="D47" s="1150" t="s">
        <v>325</v>
      </c>
      <c r="E47" s="877">
        <v>49134674</v>
      </c>
      <c r="F47" s="878">
        <v>49134674</v>
      </c>
      <c r="G47" s="878">
        <v>18942399</v>
      </c>
      <c r="H47" s="878">
        <v>6447536</v>
      </c>
      <c r="I47" s="879">
        <v>0</v>
      </c>
      <c r="J47" s="1030">
        <v>990000</v>
      </c>
      <c r="K47" s="1031">
        <v>0</v>
      </c>
      <c r="L47" s="1031">
        <v>0</v>
      </c>
      <c r="M47" s="1031">
        <v>0</v>
      </c>
      <c r="N47" s="1032">
        <v>990000</v>
      </c>
      <c r="O47" s="877">
        <v>990000</v>
      </c>
      <c r="P47" s="1033">
        <v>990000</v>
      </c>
      <c r="Q47" s="1034">
        <v>50124674</v>
      </c>
    </row>
    <row r="48" spans="1:17" s="1028" customFormat="1" ht="33" customHeight="1">
      <c r="A48" s="1027"/>
      <c r="B48" s="871" t="s">
        <v>215</v>
      </c>
      <c r="C48" s="871"/>
      <c r="D48" s="1151" t="s">
        <v>1172</v>
      </c>
      <c r="E48" s="883">
        <v>116436500</v>
      </c>
      <c r="F48" s="884">
        <v>116436500</v>
      </c>
      <c r="G48" s="884">
        <v>55627100</v>
      </c>
      <c r="H48" s="884">
        <v>20414700</v>
      </c>
      <c r="I48" s="885">
        <v>0</v>
      </c>
      <c r="J48" s="883">
        <v>0</v>
      </c>
      <c r="K48" s="884">
        <v>0</v>
      </c>
      <c r="L48" s="884">
        <v>0</v>
      </c>
      <c r="M48" s="884">
        <v>0</v>
      </c>
      <c r="N48" s="885">
        <v>0</v>
      </c>
      <c r="O48" s="883">
        <v>0</v>
      </c>
      <c r="P48" s="886">
        <v>0</v>
      </c>
      <c r="Q48" s="887">
        <v>116436500</v>
      </c>
    </row>
    <row r="49" spans="1:17" s="1035" customFormat="1" ht="18">
      <c r="A49" s="1029"/>
      <c r="B49" s="876" t="s">
        <v>202</v>
      </c>
      <c r="C49" s="876" t="s">
        <v>1173</v>
      </c>
      <c r="D49" s="1150" t="s">
        <v>203</v>
      </c>
      <c r="E49" s="877">
        <v>116436500</v>
      </c>
      <c r="F49" s="878">
        <v>116436500</v>
      </c>
      <c r="G49" s="878">
        <v>55627100</v>
      </c>
      <c r="H49" s="878">
        <v>20414700</v>
      </c>
      <c r="I49" s="879">
        <v>0</v>
      </c>
      <c r="J49" s="1030">
        <v>0</v>
      </c>
      <c r="K49" s="1031">
        <v>0</v>
      </c>
      <c r="L49" s="1031">
        <v>0</v>
      </c>
      <c r="M49" s="1031">
        <v>0</v>
      </c>
      <c r="N49" s="1032">
        <v>0</v>
      </c>
      <c r="O49" s="877">
        <v>0</v>
      </c>
      <c r="P49" s="1033">
        <v>0</v>
      </c>
      <c r="Q49" s="1036">
        <v>116436500</v>
      </c>
    </row>
    <row r="50" spans="1:17" ht="60.75">
      <c r="A50" s="579"/>
      <c r="B50" s="220" t="s">
        <v>351</v>
      </c>
      <c r="C50" s="220"/>
      <c r="D50" s="228" t="s">
        <v>125</v>
      </c>
      <c r="E50" s="289">
        <v>20981980</v>
      </c>
      <c r="F50" s="288">
        <v>20925380</v>
      </c>
      <c r="G50" s="288">
        <v>4417795</v>
      </c>
      <c r="H50" s="288">
        <v>341671</v>
      </c>
      <c r="I50" s="249">
        <v>56600</v>
      </c>
      <c r="J50" s="289">
        <v>1768855</v>
      </c>
      <c r="K50" s="288">
        <v>0</v>
      </c>
      <c r="L50" s="288">
        <v>0</v>
      </c>
      <c r="M50" s="288">
        <v>0</v>
      </c>
      <c r="N50" s="249">
        <v>1768855</v>
      </c>
      <c r="O50" s="289">
        <v>1754155</v>
      </c>
      <c r="P50" s="249">
        <v>1207000</v>
      </c>
      <c r="Q50" s="293">
        <v>22750835</v>
      </c>
    </row>
    <row r="51" spans="1:17" ht="17.25">
      <c r="A51" s="579"/>
      <c r="B51" s="571" t="s">
        <v>215</v>
      </c>
      <c r="C51" s="571"/>
      <c r="D51" s="1152" t="s">
        <v>770</v>
      </c>
      <c r="E51" s="587">
        <v>896000</v>
      </c>
      <c r="F51" s="572">
        <v>896000</v>
      </c>
      <c r="G51" s="572">
        <v>259795</v>
      </c>
      <c r="H51" s="572">
        <v>109600</v>
      </c>
      <c r="I51" s="588">
        <v>0</v>
      </c>
      <c r="J51" s="587">
        <v>1460945</v>
      </c>
      <c r="K51" s="572">
        <v>0</v>
      </c>
      <c r="L51" s="572">
        <v>0</v>
      </c>
      <c r="M51" s="572">
        <v>0</v>
      </c>
      <c r="N51" s="588">
        <v>1460945</v>
      </c>
      <c r="O51" s="587">
        <v>1460945</v>
      </c>
      <c r="P51" s="588">
        <v>1060000</v>
      </c>
      <c r="Q51" s="749">
        <v>2356945</v>
      </c>
    </row>
    <row r="52" spans="1:17" ht="18">
      <c r="A52" s="579"/>
      <c r="B52" s="230" t="s">
        <v>326</v>
      </c>
      <c r="C52" s="230" t="s">
        <v>1171</v>
      </c>
      <c r="D52" s="1147" t="s">
        <v>327</v>
      </c>
      <c r="E52" s="152">
        <v>896000</v>
      </c>
      <c r="F52" s="97">
        <v>896000</v>
      </c>
      <c r="G52" s="97">
        <v>259795</v>
      </c>
      <c r="H52" s="97">
        <v>109600</v>
      </c>
      <c r="I52" s="238">
        <v>0</v>
      </c>
      <c r="J52" s="152">
        <v>1460945</v>
      </c>
      <c r="K52" s="97">
        <v>0</v>
      </c>
      <c r="L52" s="97">
        <v>0</v>
      </c>
      <c r="M52" s="97">
        <v>0</v>
      </c>
      <c r="N52" s="147">
        <v>1460945</v>
      </c>
      <c r="O52" s="147">
        <v>1460945</v>
      </c>
      <c r="P52" s="147">
        <v>1060000</v>
      </c>
      <c r="Q52" s="136">
        <v>2356945</v>
      </c>
    </row>
    <row r="53" spans="1:17" ht="34.5">
      <c r="A53" s="579"/>
      <c r="B53" s="585" t="s">
        <v>217</v>
      </c>
      <c r="C53" s="585"/>
      <c r="D53" s="1153" t="s">
        <v>517</v>
      </c>
      <c r="E53" s="587">
        <v>3896421</v>
      </c>
      <c r="F53" s="572">
        <v>3896421</v>
      </c>
      <c r="G53" s="572">
        <v>0</v>
      </c>
      <c r="H53" s="572">
        <v>0</v>
      </c>
      <c r="I53" s="588">
        <v>0</v>
      </c>
      <c r="J53" s="587">
        <v>270000</v>
      </c>
      <c r="K53" s="572">
        <v>0</v>
      </c>
      <c r="L53" s="572">
        <v>0</v>
      </c>
      <c r="M53" s="572">
        <v>0</v>
      </c>
      <c r="N53" s="588">
        <v>270000</v>
      </c>
      <c r="O53" s="587">
        <v>270000</v>
      </c>
      <c r="P53" s="588">
        <v>135000</v>
      </c>
      <c r="Q53" s="749">
        <v>4166421</v>
      </c>
    </row>
    <row r="54" spans="1:17" s="602" customFormat="1" ht="36">
      <c r="A54" s="601"/>
      <c r="B54" s="170" t="s">
        <v>1096</v>
      </c>
      <c r="C54" s="170" t="s">
        <v>834</v>
      </c>
      <c r="D54" s="229" t="s">
        <v>1098</v>
      </c>
      <c r="E54" s="152">
        <v>734500</v>
      </c>
      <c r="F54" s="97">
        <v>734500</v>
      </c>
      <c r="G54" s="97">
        <v>0</v>
      </c>
      <c r="H54" s="97">
        <v>0</v>
      </c>
      <c r="I54" s="238">
        <v>0</v>
      </c>
      <c r="J54" s="152">
        <v>0</v>
      </c>
      <c r="K54" s="97">
        <v>0</v>
      </c>
      <c r="L54" s="97">
        <v>0</v>
      </c>
      <c r="M54" s="97">
        <v>0</v>
      </c>
      <c r="N54" s="238">
        <v>0</v>
      </c>
      <c r="O54" s="147">
        <v>0</v>
      </c>
      <c r="P54" s="148">
        <v>0</v>
      </c>
      <c r="Q54" s="136">
        <v>734500</v>
      </c>
    </row>
    <row r="55" spans="1:17" s="602" customFormat="1" ht="54">
      <c r="A55" s="601"/>
      <c r="B55" s="168" t="s">
        <v>1099</v>
      </c>
      <c r="C55" s="170" t="s">
        <v>834</v>
      </c>
      <c r="D55" s="1154" t="s">
        <v>1028</v>
      </c>
      <c r="E55" s="152">
        <v>16000</v>
      </c>
      <c r="F55" s="287">
        <v>16000</v>
      </c>
      <c r="G55" s="287">
        <v>0</v>
      </c>
      <c r="H55" s="287">
        <v>0</v>
      </c>
      <c r="I55" s="183">
        <v>0</v>
      </c>
      <c r="J55" s="152">
        <v>0</v>
      </c>
      <c r="K55" s="287">
        <v>0</v>
      </c>
      <c r="L55" s="287">
        <v>0</v>
      </c>
      <c r="M55" s="287">
        <v>0</v>
      </c>
      <c r="N55" s="183">
        <v>0</v>
      </c>
      <c r="O55" s="147">
        <v>0</v>
      </c>
      <c r="P55" s="148">
        <v>0</v>
      </c>
      <c r="Q55" s="136">
        <v>16000</v>
      </c>
    </row>
    <row r="56" spans="1:17" ht="18">
      <c r="A56" s="579"/>
      <c r="B56" s="168" t="s">
        <v>1100</v>
      </c>
      <c r="C56" s="168" t="s">
        <v>834</v>
      </c>
      <c r="D56" s="1154" t="s">
        <v>1207</v>
      </c>
      <c r="E56" s="152">
        <v>522361</v>
      </c>
      <c r="F56" s="287">
        <v>522361</v>
      </c>
      <c r="G56" s="287">
        <v>0</v>
      </c>
      <c r="H56" s="287">
        <v>0</v>
      </c>
      <c r="I56" s="183">
        <v>0</v>
      </c>
      <c r="J56" s="152">
        <v>270000</v>
      </c>
      <c r="K56" s="287">
        <v>0</v>
      </c>
      <c r="L56" s="287">
        <v>0</v>
      </c>
      <c r="M56" s="287">
        <v>0</v>
      </c>
      <c r="N56" s="183">
        <v>270000</v>
      </c>
      <c r="O56" s="183">
        <v>270000</v>
      </c>
      <c r="P56" s="183">
        <v>135000</v>
      </c>
      <c r="Q56" s="136">
        <v>792361</v>
      </c>
    </row>
    <row r="57" spans="1:17" ht="36">
      <c r="A57" s="579"/>
      <c r="B57" s="170" t="s">
        <v>1101</v>
      </c>
      <c r="C57" s="170" t="s">
        <v>834</v>
      </c>
      <c r="D57" s="229" t="s">
        <v>286</v>
      </c>
      <c r="E57" s="147">
        <v>196560</v>
      </c>
      <c r="F57" s="97">
        <v>196560</v>
      </c>
      <c r="G57" s="97">
        <v>0</v>
      </c>
      <c r="H57" s="97">
        <v>0</v>
      </c>
      <c r="I57" s="238">
        <v>0</v>
      </c>
      <c r="J57" s="147">
        <v>0</v>
      </c>
      <c r="K57" s="97">
        <v>0</v>
      </c>
      <c r="L57" s="97">
        <v>0</v>
      </c>
      <c r="M57" s="97">
        <v>0</v>
      </c>
      <c r="N57" s="238">
        <v>0</v>
      </c>
      <c r="O57" s="147">
        <v>0</v>
      </c>
      <c r="P57" s="148">
        <v>0</v>
      </c>
      <c r="Q57" s="136">
        <v>196560</v>
      </c>
    </row>
    <row r="58" spans="1:17" ht="90">
      <c r="A58" s="579"/>
      <c r="B58" s="170" t="s">
        <v>33</v>
      </c>
      <c r="C58" s="170" t="s">
        <v>834</v>
      </c>
      <c r="D58" s="229" t="s">
        <v>227</v>
      </c>
      <c r="E58" s="147">
        <v>2427000</v>
      </c>
      <c r="F58" s="97">
        <v>2427000</v>
      </c>
      <c r="G58" s="97">
        <v>0</v>
      </c>
      <c r="H58" s="97">
        <v>0</v>
      </c>
      <c r="I58" s="238">
        <v>0</v>
      </c>
      <c r="J58" s="147">
        <v>0</v>
      </c>
      <c r="K58" s="97">
        <v>0</v>
      </c>
      <c r="L58" s="97">
        <v>0</v>
      </c>
      <c r="M58" s="97">
        <v>0</v>
      </c>
      <c r="N58" s="238">
        <v>0</v>
      </c>
      <c r="O58" s="542">
        <v>0</v>
      </c>
      <c r="P58" s="543">
        <v>0</v>
      </c>
      <c r="Q58" s="408">
        <v>2427000</v>
      </c>
    </row>
    <row r="59" spans="1:17" ht="17.25">
      <c r="A59" s="579"/>
      <c r="B59" s="585" t="s">
        <v>313</v>
      </c>
      <c r="C59" s="585"/>
      <c r="D59" s="1153" t="s">
        <v>1055</v>
      </c>
      <c r="E59" s="587">
        <v>16132959</v>
      </c>
      <c r="F59" s="572">
        <v>16132959</v>
      </c>
      <c r="G59" s="572">
        <v>4158000</v>
      </c>
      <c r="H59" s="572">
        <v>232071</v>
      </c>
      <c r="I59" s="588">
        <v>0</v>
      </c>
      <c r="J59" s="587">
        <v>23210</v>
      </c>
      <c r="K59" s="572">
        <v>0</v>
      </c>
      <c r="L59" s="572">
        <v>0</v>
      </c>
      <c r="M59" s="572">
        <v>0</v>
      </c>
      <c r="N59" s="588">
        <v>23210</v>
      </c>
      <c r="O59" s="603">
        <v>23210</v>
      </c>
      <c r="P59" s="573">
        <v>12000</v>
      </c>
      <c r="Q59" s="599">
        <v>16156169</v>
      </c>
    </row>
    <row r="60" spans="1:17" ht="36">
      <c r="A60" s="579"/>
      <c r="B60" s="170" t="s">
        <v>288</v>
      </c>
      <c r="C60" s="170" t="s">
        <v>1177</v>
      </c>
      <c r="D60" s="229" t="s">
        <v>686</v>
      </c>
      <c r="E60" s="147">
        <v>928359</v>
      </c>
      <c r="F60" s="97">
        <v>928359</v>
      </c>
      <c r="G60" s="97">
        <v>0</v>
      </c>
      <c r="H60" s="97">
        <v>0</v>
      </c>
      <c r="I60" s="238">
        <v>0</v>
      </c>
      <c r="J60" s="147">
        <v>0</v>
      </c>
      <c r="K60" s="97">
        <v>0</v>
      </c>
      <c r="L60" s="97">
        <v>0</v>
      </c>
      <c r="M60" s="97">
        <v>0</v>
      </c>
      <c r="N60" s="238">
        <v>0</v>
      </c>
      <c r="O60" s="542">
        <v>0</v>
      </c>
      <c r="P60" s="543">
        <v>0</v>
      </c>
      <c r="Q60" s="408">
        <v>928359</v>
      </c>
    </row>
    <row r="61" spans="1:17" ht="36">
      <c r="A61" s="579"/>
      <c r="B61" s="170" t="s">
        <v>687</v>
      </c>
      <c r="C61" s="170" t="s">
        <v>1177</v>
      </c>
      <c r="D61" s="229" t="s">
        <v>559</v>
      </c>
      <c r="E61" s="147">
        <v>2237400</v>
      </c>
      <c r="F61" s="97">
        <v>2237400</v>
      </c>
      <c r="G61" s="97">
        <v>1498700</v>
      </c>
      <c r="H61" s="97">
        <v>38800</v>
      </c>
      <c r="I61" s="238">
        <v>0</v>
      </c>
      <c r="J61" s="147">
        <v>0</v>
      </c>
      <c r="K61" s="97">
        <v>0</v>
      </c>
      <c r="L61" s="97">
        <v>0</v>
      </c>
      <c r="M61" s="97">
        <v>0</v>
      </c>
      <c r="N61" s="238">
        <v>0</v>
      </c>
      <c r="O61" s="542">
        <v>0</v>
      </c>
      <c r="P61" s="543">
        <v>0</v>
      </c>
      <c r="Q61" s="408">
        <v>2237400</v>
      </c>
    </row>
    <row r="62" spans="1:17" ht="54">
      <c r="A62" s="579"/>
      <c r="B62" s="170" t="s">
        <v>560</v>
      </c>
      <c r="C62" s="170" t="s">
        <v>1177</v>
      </c>
      <c r="D62" s="229" t="s">
        <v>561</v>
      </c>
      <c r="E62" s="147">
        <v>152000</v>
      </c>
      <c r="F62" s="97">
        <v>152000</v>
      </c>
      <c r="G62" s="97">
        <v>0</v>
      </c>
      <c r="H62" s="97">
        <v>0</v>
      </c>
      <c r="I62" s="238">
        <v>0</v>
      </c>
      <c r="J62" s="147">
        <v>0</v>
      </c>
      <c r="K62" s="97">
        <v>0</v>
      </c>
      <c r="L62" s="97">
        <v>0</v>
      </c>
      <c r="M62" s="97">
        <v>0</v>
      </c>
      <c r="N62" s="238">
        <v>0</v>
      </c>
      <c r="O62" s="282">
        <v>0</v>
      </c>
      <c r="P62" s="283">
        <v>0</v>
      </c>
      <c r="Q62" s="284">
        <v>152000</v>
      </c>
    </row>
    <row r="63" spans="1:17" ht="54">
      <c r="A63" s="579"/>
      <c r="B63" s="170" t="s">
        <v>562</v>
      </c>
      <c r="C63" s="170" t="s">
        <v>1177</v>
      </c>
      <c r="D63" s="229" t="s">
        <v>935</v>
      </c>
      <c r="E63" s="147">
        <v>142100</v>
      </c>
      <c r="F63" s="97">
        <v>142100</v>
      </c>
      <c r="G63" s="97">
        <v>0</v>
      </c>
      <c r="H63" s="97">
        <v>0</v>
      </c>
      <c r="I63" s="238">
        <v>0</v>
      </c>
      <c r="J63" s="147">
        <v>0</v>
      </c>
      <c r="K63" s="97">
        <v>0</v>
      </c>
      <c r="L63" s="97">
        <v>0</v>
      </c>
      <c r="M63" s="97">
        <v>0</v>
      </c>
      <c r="N63" s="238">
        <v>0</v>
      </c>
      <c r="O63" s="282">
        <v>0</v>
      </c>
      <c r="P63" s="283">
        <v>0</v>
      </c>
      <c r="Q63" s="284">
        <v>142100</v>
      </c>
    </row>
    <row r="64" spans="1:17" ht="54">
      <c r="A64" s="579"/>
      <c r="B64" s="170" t="s">
        <v>335</v>
      </c>
      <c r="C64" s="170" t="s">
        <v>1177</v>
      </c>
      <c r="D64" s="229" t="s">
        <v>249</v>
      </c>
      <c r="E64" s="147">
        <v>671100</v>
      </c>
      <c r="F64" s="97">
        <v>671100</v>
      </c>
      <c r="G64" s="97">
        <v>401400</v>
      </c>
      <c r="H64" s="97">
        <v>16900</v>
      </c>
      <c r="I64" s="238">
        <v>0</v>
      </c>
      <c r="J64" s="147">
        <v>0</v>
      </c>
      <c r="K64" s="97">
        <v>0</v>
      </c>
      <c r="L64" s="97">
        <v>0</v>
      </c>
      <c r="M64" s="97">
        <v>0</v>
      </c>
      <c r="N64" s="238">
        <v>0</v>
      </c>
      <c r="O64" s="147">
        <v>0</v>
      </c>
      <c r="P64" s="148">
        <v>0</v>
      </c>
      <c r="Q64" s="136">
        <v>671100</v>
      </c>
    </row>
    <row r="65" spans="1:17" ht="18">
      <c r="A65" s="579"/>
      <c r="B65" s="170" t="s">
        <v>563</v>
      </c>
      <c r="C65" s="170" t="s">
        <v>1177</v>
      </c>
      <c r="D65" s="229" t="s">
        <v>1207</v>
      </c>
      <c r="E65" s="147">
        <v>72000</v>
      </c>
      <c r="F65" s="97">
        <v>72000</v>
      </c>
      <c r="G65" s="97">
        <v>0</v>
      </c>
      <c r="H65" s="97">
        <v>0</v>
      </c>
      <c r="I65" s="238">
        <v>0</v>
      </c>
      <c r="J65" s="147">
        <v>0</v>
      </c>
      <c r="K65" s="97">
        <v>0</v>
      </c>
      <c r="L65" s="97">
        <v>0</v>
      </c>
      <c r="M65" s="97">
        <v>0</v>
      </c>
      <c r="N65" s="238">
        <v>0</v>
      </c>
      <c r="O65" s="605">
        <v>0</v>
      </c>
      <c r="P65" s="606">
        <v>0</v>
      </c>
      <c r="Q65" s="136">
        <v>72000</v>
      </c>
    </row>
    <row r="66" spans="1:17" ht="54">
      <c r="A66" s="579"/>
      <c r="B66" s="168">
        <v>130114</v>
      </c>
      <c r="C66" s="170" t="s">
        <v>1177</v>
      </c>
      <c r="D66" s="1154" t="s">
        <v>936</v>
      </c>
      <c r="E66" s="147">
        <v>5133000</v>
      </c>
      <c r="F66" s="901">
        <v>5133000</v>
      </c>
      <c r="G66" s="287">
        <v>2015700</v>
      </c>
      <c r="H66" s="287">
        <v>163471</v>
      </c>
      <c r="I66" s="183">
        <v>0</v>
      </c>
      <c r="J66" s="147">
        <v>23210</v>
      </c>
      <c r="K66" s="287">
        <v>0</v>
      </c>
      <c r="L66" s="287">
        <v>0</v>
      </c>
      <c r="M66" s="287">
        <v>0</v>
      </c>
      <c r="N66" s="183">
        <v>23210</v>
      </c>
      <c r="O66" s="147">
        <v>23210</v>
      </c>
      <c r="P66" s="148">
        <v>12000</v>
      </c>
      <c r="Q66" s="136">
        <v>5156210</v>
      </c>
    </row>
    <row r="67" spans="1:17" ht="36">
      <c r="A67" s="579"/>
      <c r="B67" s="168">
        <v>130115</v>
      </c>
      <c r="C67" s="170" t="s">
        <v>1177</v>
      </c>
      <c r="D67" s="1154" t="s">
        <v>937</v>
      </c>
      <c r="E67" s="147">
        <v>400600</v>
      </c>
      <c r="F67" s="287">
        <v>400600</v>
      </c>
      <c r="G67" s="287">
        <v>242200</v>
      </c>
      <c r="H67" s="287">
        <v>12900</v>
      </c>
      <c r="I67" s="183">
        <v>0</v>
      </c>
      <c r="J67" s="147">
        <v>0</v>
      </c>
      <c r="K67" s="287">
        <v>0</v>
      </c>
      <c r="L67" s="287">
        <v>0</v>
      </c>
      <c r="M67" s="287">
        <v>0</v>
      </c>
      <c r="N67" s="183">
        <v>0</v>
      </c>
      <c r="O67" s="605">
        <v>0</v>
      </c>
      <c r="P67" s="606">
        <v>0</v>
      </c>
      <c r="Q67" s="136">
        <v>400600</v>
      </c>
    </row>
    <row r="68" spans="1:17" ht="90">
      <c r="A68" s="579"/>
      <c r="B68" s="170" t="s">
        <v>565</v>
      </c>
      <c r="C68" s="170" t="s">
        <v>1177</v>
      </c>
      <c r="D68" s="229" t="s">
        <v>973</v>
      </c>
      <c r="E68" s="147">
        <v>3776900</v>
      </c>
      <c r="F68" s="97">
        <v>3776900</v>
      </c>
      <c r="G68" s="97">
        <v>0</v>
      </c>
      <c r="H68" s="97">
        <v>0</v>
      </c>
      <c r="I68" s="238">
        <v>0</v>
      </c>
      <c r="J68" s="147">
        <v>0</v>
      </c>
      <c r="K68" s="97">
        <v>0</v>
      </c>
      <c r="L68" s="97">
        <v>0</v>
      </c>
      <c r="M68" s="97">
        <v>0</v>
      </c>
      <c r="N68" s="238">
        <v>0</v>
      </c>
      <c r="O68" s="306">
        <v>0</v>
      </c>
      <c r="P68" s="307">
        <v>0</v>
      </c>
      <c r="Q68" s="136">
        <v>3776900</v>
      </c>
    </row>
    <row r="69" spans="1:17" s="602" customFormat="1" ht="168.75" customHeight="1">
      <c r="A69" s="601"/>
      <c r="B69" s="876" t="s">
        <v>565</v>
      </c>
      <c r="C69" s="876" t="s">
        <v>1177</v>
      </c>
      <c r="D69" s="1155" t="s">
        <v>673</v>
      </c>
      <c r="E69" s="1061">
        <v>1184700</v>
      </c>
      <c r="F69" s="1063">
        <v>1184700</v>
      </c>
      <c r="G69" s="1063">
        <v>0</v>
      </c>
      <c r="H69" s="1063">
        <v>0</v>
      </c>
      <c r="I69" s="1062">
        <v>0</v>
      </c>
      <c r="J69" s="1061">
        <v>0</v>
      </c>
      <c r="K69" s="1063">
        <v>0</v>
      </c>
      <c r="L69" s="1063">
        <v>0</v>
      </c>
      <c r="M69" s="1063">
        <v>0</v>
      </c>
      <c r="N69" s="1062">
        <v>0</v>
      </c>
      <c r="O69" s="1061">
        <v>0</v>
      </c>
      <c r="P69" s="1062">
        <v>0</v>
      </c>
      <c r="Q69" s="1024">
        <v>1184700</v>
      </c>
    </row>
    <row r="70" spans="1:17" ht="54">
      <c r="A70" s="579"/>
      <c r="B70" s="230" t="s">
        <v>566</v>
      </c>
      <c r="C70" s="170" t="s">
        <v>1177</v>
      </c>
      <c r="D70" s="229" t="s">
        <v>795</v>
      </c>
      <c r="E70" s="147">
        <v>1434800</v>
      </c>
      <c r="F70" s="901">
        <v>1434800</v>
      </c>
      <c r="G70" s="58">
        <v>0</v>
      </c>
      <c r="H70" s="58">
        <v>0</v>
      </c>
      <c r="I70" s="59">
        <v>0</v>
      </c>
      <c r="J70" s="147">
        <v>0</v>
      </c>
      <c r="K70" s="58">
        <v>0</v>
      </c>
      <c r="L70" s="58">
        <v>0</v>
      </c>
      <c r="M70" s="58">
        <v>0</v>
      </c>
      <c r="N70" s="59">
        <v>0</v>
      </c>
      <c r="O70" s="149">
        <v>0</v>
      </c>
      <c r="P70" s="150">
        <v>0</v>
      </c>
      <c r="Q70" s="135">
        <v>1434800</v>
      </c>
    </row>
    <row r="71" spans="1:17" ht="34.5">
      <c r="A71" s="579"/>
      <c r="B71" s="585" t="s">
        <v>321</v>
      </c>
      <c r="C71" s="585"/>
      <c r="D71" s="1153" t="s">
        <v>1062</v>
      </c>
      <c r="E71" s="587">
        <v>56600</v>
      </c>
      <c r="F71" s="572">
        <v>0</v>
      </c>
      <c r="G71" s="572">
        <v>0</v>
      </c>
      <c r="H71" s="572">
        <v>0</v>
      </c>
      <c r="I71" s="588">
        <v>56600</v>
      </c>
      <c r="J71" s="587">
        <v>14700</v>
      </c>
      <c r="K71" s="572">
        <v>0</v>
      </c>
      <c r="L71" s="572">
        <v>0</v>
      </c>
      <c r="M71" s="572">
        <v>0</v>
      </c>
      <c r="N71" s="588">
        <v>14700</v>
      </c>
      <c r="O71" s="587">
        <v>0</v>
      </c>
      <c r="P71" s="588">
        <v>0</v>
      </c>
      <c r="Q71" s="749">
        <v>71300</v>
      </c>
    </row>
    <row r="72" spans="1:17" ht="90">
      <c r="A72" s="579"/>
      <c r="B72" s="170" t="s">
        <v>287</v>
      </c>
      <c r="C72" s="170" t="s">
        <v>1103</v>
      </c>
      <c r="D72" s="229" t="s">
        <v>253</v>
      </c>
      <c r="E72" s="147">
        <v>56600</v>
      </c>
      <c r="F72" s="153">
        <v>0</v>
      </c>
      <c r="G72" s="97">
        <v>0</v>
      </c>
      <c r="H72" s="97">
        <v>0</v>
      </c>
      <c r="I72" s="153">
        <v>56600</v>
      </c>
      <c r="J72" s="147">
        <v>14700</v>
      </c>
      <c r="K72" s="153">
        <v>0</v>
      </c>
      <c r="L72" s="97">
        <v>0</v>
      </c>
      <c r="M72" s="97">
        <v>0</v>
      </c>
      <c r="N72" s="153">
        <v>14700</v>
      </c>
      <c r="O72" s="147">
        <v>0</v>
      </c>
      <c r="P72" s="148">
        <v>0</v>
      </c>
      <c r="Q72" s="136">
        <v>71300</v>
      </c>
    </row>
    <row r="73" spans="1:17" s="590" customFormat="1" ht="60.75">
      <c r="A73" s="607"/>
      <c r="B73" s="608" t="s">
        <v>349</v>
      </c>
      <c r="C73" s="608"/>
      <c r="D73" s="228" t="s">
        <v>126</v>
      </c>
      <c r="E73" s="289">
        <v>532903953</v>
      </c>
      <c r="F73" s="288">
        <v>532903953</v>
      </c>
      <c r="G73" s="288">
        <v>262295595</v>
      </c>
      <c r="H73" s="288">
        <v>47525764</v>
      </c>
      <c r="I73" s="249">
        <v>0</v>
      </c>
      <c r="J73" s="289">
        <v>15306189</v>
      </c>
      <c r="K73" s="288">
        <v>14169353</v>
      </c>
      <c r="L73" s="288">
        <v>3000191</v>
      </c>
      <c r="M73" s="288">
        <v>794216</v>
      </c>
      <c r="N73" s="249">
        <v>1136836</v>
      </c>
      <c r="O73" s="289">
        <v>763268</v>
      </c>
      <c r="P73" s="249">
        <v>763268</v>
      </c>
      <c r="Q73" s="293">
        <v>548210142</v>
      </c>
    </row>
    <row r="74" spans="1:17" s="578" customFormat="1" ht="19.5" customHeight="1">
      <c r="A74" s="570"/>
      <c r="B74" s="571" t="s">
        <v>215</v>
      </c>
      <c r="C74" s="571"/>
      <c r="D74" s="1152" t="s">
        <v>770</v>
      </c>
      <c r="E74" s="574">
        <v>23636600</v>
      </c>
      <c r="F74" s="575">
        <v>23636600</v>
      </c>
      <c r="G74" s="575">
        <v>443200</v>
      </c>
      <c r="H74" s="575">
        <v>18000</v>
      </c>
      <c r="I74" s="576">
        <v>0</v>
      </c>
      <c r="J74" s="574">
        <v>5153172</v>
      </c>
      <c r="K74" s="575">
        <v>5118172</v>
      </c>
      <c r="L74" s="575">
        <v>10000</v>
      </c>
      <c r="M74" s="575">
        <v>5000</v>
      </c>
      <c r="N74" s="576">
        <v>35000</v>
      </c>
      <c r="O74" s="577">
        <v>0</v>
      </c>
      <c r="P74" s="576">
        <v>0</v>
      </c>
      <c r="Q74" s="749">
        <v>28789772</v>
      </c>
    </row>
    <row r="75" spans="1:17" s="590" customFormat="1" ht="39" customHeight="1">
      <c r="A75" s="591"/>
      <c r="B75" s="230" t="s">
        <v>328</v>
      </c>
      <c r="C75" s="230" t="s">
        <v>1174</v>
      </c>
      <c r="D75" s="229" t="s">
        <v>329</v>
      </c>
      <c r="E75" s="141">
        <v>22980100</v>
      </c>
      <c r="F75" s="58">
        <v>22980100</v>
      </c>
      <c r="G75" s="58">
        <v>0</v>
      </c>
      <c r="H75" s="58">
        <v>0</v>
      </c>
      <c r="I75" s="59">
        <v>0</v>
      </c>
      <c r="J75" s="141">
        <v>5126172</v>
      </c>
      <c r="K75" s="58">
        <v>5091172</v>
      </c>
      <c r="L75" s="58">
        <v>0</v>
      </c>
      <c r="M75" s="58">
        <v>0</v>
      </c>
      <c r="N75" s="59">
        <v>35000</v>
      </c>
      <c r="O75" s="141">
        <v>0</v>
      </c>
      <c r="P75" s="461">
        <v>0</v>
      </c>
      <c r="Q75" s="136">
        <v>28106272</v>
      </c>
    </row>
    <row r="76" spans="1:17" s="610" customFormat="1" ht="36">
      <c r="A76" s="609"/>
      <c r="B76" s="170" t="s">
        <v>749</v>
      </c>
      <c r="C76" s="170" t="s">
        <v>1175</v>
      </c>
      <c r="D76" s="229" t="s">
        <v>750</v>
      </c>
      <c r="E76" s="141">
        <v>656500</v>
      </c>
      <c r="F76" s="58">
        <v>656500</v>
      </c>
      <c r="G76" s="58">
        <v>443200</v>
      </c>
      <c r="H76" s="58">
        <v>18000</v>
      </c>
      <c r="I76" s="59">
        <v>0</v>
      </c>
      <c r="J76" s="141">
        <v>27000</v>
      </c>
      <c r="K76" s="58">
        <v>27000</v>
      </c>
      <c r="L76" s="58">
        <v>10000</v>
      </c>
      <c r="M76" s="58">
        <v>5000</v>
      </c>
      <c r="N76" s="59">
        <v>0</v>
      </c>
      <c r="O76" s="141">
        <v>0</v>
      </c>
      <c r="P76" s="461">
        <v>0</v>
      </c>
      <c r="Q76" s="136">
        <v>683500</v>
      </c>
    </row>
    <row r="77" spans="1:17" ht="17.25">
      <c r="A77" s="579"/>
      <c r="B77" s="585" t="s">
        <v>311</v>
      </c>
      <c r="C77" s="585"/>
      <c r="D77" s="1153" t="s">
        <v>105</v>
      </c>
      <c r="E77" s="587">
        <v>859200</v>
      </c>
      <c r="F77" s="572">
        <v>859200</v>
      </c>
      <c r="G77" s="572">
        <v>597000</v>
      </c>
      <c r="H77" s="572">
        <v>46300</v>
      </c>
      <c r="I77" s="588">
        <v>0</v>
      </c>
      <c r="J77" s="587">
        <v>16800</v>
      </c>
      <c r="K77" s="572">
        <v>0</v>
      </c>
      <c r="L77" s="572">
        <v>0</v>
      </c>
      <c r="M77" s="572">
        <v>0</v>
      </c>
      <c r="N77" s="588">
        <v>16800</v>
      </c>
      <c r="O77" s="587">
        <v>16800</v>
      </c>
      <c r="P77" s="588">
        <v>16800</v>
      </c>
      <c r="Q77" s="749">
        <v>876000</v>
      </c>
    </row>
    <row r="78" spans="1:17" s="610" customFormat="1" ht="18">
      <c r="A78" s="609"/>
      <c r="B78" s="170" t="s">
        <v>751</v>
      </c>
      <c r="C78" s="170" t="s">
        <v>846</v>
      </c>
      <c r="D78" s="229" t="s">
        <v>752</v>
      </c>
      <c r="E78" s="152">
        <v>859200</v>
      </c>
      <c r="F78" s="280">
        <v>859200</v>
      </c>
      <c r="G78" s="280">
        <v>597000</v>
      </c>
      <c r="H78" s="280">
        <v>46300</v>
      </c>
      <c r="I78" s="194">
        <v>0</v>
      </c>
      <c r="J78" s="152">
        <v>16800</v>
      </c>
      <c r="K78" s="280">
        <v>0</v>
      </c>
      <c r="L78" s="280">
        <v>0</v>
      </c>
      <c r="M78" s="280">
        <v>0</v>
      </c>
      <c r="N78" s="194">
        <v>16800</v>
      </c>
      <c r="O78" s="152">
        <v>16800</v>
      </c>
      <c r="P78" s="257">
        <v>16800</v>
      </c>
      <c r="Q78" s="136">
        <v>876000</v>
      </c>
    </row>
    <row r="79" spans="1:17" ht="17.25">
      <c r="A79" s="579"/>
      <c r="B79" s="585" t="s">
        <v>216</v>
      </c>
      <c r="C79" s="585"/>
      <c r="D79" s="1153" t="s">
        <v>974</v>
      </c>
      <c r="E79" s="587">
        <v>508408153</v>
      </c>
      <c r="F79" s="572">
        <v>508408153</v>
      </c>
      <c r="G79" s="572">
        <v>261255395</v>
      </c>
      <c r="H79" s="572">
        <v>47461464</v>
      </c>
      <c r="I79" s="588">
        <v>0</v>
      </c>
      <c r="J79" s="587">
        <v>9468196</v>
      </c>
      <c r="K79" s="572">
        <v>9051181</v>
      </c>
      <c r="L79" s="572">
        <v>2990191</v>
      </c>
      <c r="M79" s="572">
        <v>789216</v>
      </c>
      <c r="N79" s="588">
        <v>417015</v>
      </c>
      <c r="O79" s="587">
        <v>78447</v>
      </c>
      <c r="P79" s="588">
        <v>78447</v>
      </c>
      <c r="Q79" s="749">
        <v>517876349</v>
      </c>
    </row>
    <row r="80" spans="1:17" s="590" customFormat="1" ht="18">
      <c r="A80" s="591"/>
      <c r="B80" s="170" t="s">
        <v>336</v>
      </c>
      <c r="C80" s="170" t="s">
        <v>1030</v>
      </c>
      <c r="D80" s="1145" t="s">
        <v>337</v>
      </c>
      <c r="E80" s="141">
        <v>8088600</v>
      </c>
      <c r="F80" s="496">
        <v>8088600</v>
      </c>
      <c r="G80" s="496">
        <v>5864600</v>
      </c>
      <c r="H80" s="496">
        <v>530000</v>
      </c>
      <c r="I80" s="461">
        <v>0</v>
      </c>
      <c r="J80" s="141">
        <v>1005683</v>
      </c>
      <c r="K80" s="58">
        <v>951825</v>
      </c>
      <c r="L80" s="58">
        <v>243388</v>
      </c>
      <c r="M80" s="58">
        <v>239172</v>
      </c>
      <c r="N80" s="59">
        <v>53858</v>
      </c>
      <c r="O80" s="141">
        <v>30000</v>
      </c>
      <c r="P80" s="461">
        <v>30000</v>
      </c>
      <c r="Q80" s="136">
        <v>9094283</v>
      </c>
    </row>
    <row r="81" spans="1:17" s="590" customFormat="1" ht="36">
      <c r="A81" s="591"/>
      <c r="B81" s="170" t="s">
        <v>338</v>
      </c>
      <c r="C81" s="170" t="s">
        <v>1031</v>
      </c>
      <c r="D81" s="1145" t="s">
        <v>168</v>
      </c>
      <c r="E81" s="141">
        <v>12002853</v>
      </c>
      <c r="F81" s="496">
        <v>12002853</v>
      </c>
      <c r="G81" s="496">
        <v>6447700</v>
      </c>
      <c r="H81" s="496">
        <v>3031600</v>
      </c>
      <c r="I81" s="461">
        <v>0</v>
      </c>
      <c r="J81" s="141">
        <v>1419353</v>
      </c>
      <c r="K81" s="58">
        <v>1351196</v>
      </c>
      <c r="L81" s="58">
        <v>97000</v>
      </c>
      <c r="M81" s="58">
        <v>3000</v>
      </c>
      <c r="N81" s="59">
        <v>68157</v>
      </c>
      <c r="O81" s="141">
        <v>33447</v>
      </c>
      <c r="P81" s="461">
        <v>33447</v>
      </c>
      <c r="Q81" s="136">
        <v>13422206</v>
      </c>
    </row>
    <row r="82" spans="1:17" s="590" customFormat="1" ht="90">
      <c r="A82" s="591"/>
      <c r="B82" s="230" t="s">
        <v>338</v>
      </c>
      <c r="C82" s="230" t="s">
        <v>1031</v>
      </c>
      <c r="D82" s="229" t="s">
        <v>1178</v>
      </c>
      <c r="E82" s="141">
        <v>1000000</v>
      </c>
      <c r="F82" s="58">
        <v>1000000</v>
      </c>
      <c r="G82" s="58">
        <v>0</v>
      </c>
      <c r="H82" s="58">
        <v>0</v>
      </c>
      <c r="I82" s="59">
        <v>0</v>
      </c>
      <c r="J82" s="141">
        <v>0</v>
      </c>
      <c r="K82" s="58">
        <v>0</v>
      </c>
      <c r="L82" s="58">
        <v>0</v>
      </c>
      <c r="M82" s="58">
        <v>0</v>
      </c>
      <c r="N82" s="59">
        <v>0</v>
      </c>
      <c r="O82" s="141">
        <v>0</v>
      </c>
      <c r="P82" s="461">
        <v>0</v>
      </c>
      <c r="Q82" s="136">
        <v>1000000</v>
      </c>
    </row>
    <row r="83" spans="1:17" s="590" customFormat="1" ht="18">
      <c r="A83" s="591"/>
      <c r="B83" s="230" t="s">
        <v>339</v>
      </c>
      <c r="C83" s="230" t="s">
        <v>1032</v>
      </c>
      <c r="D83" s="229" t="s">
        <v>1200</v>
      </c>
      <c r="E83" s="141">
        <v>204100</v>
      </c>
      <c r="F83" s="58">
        <v>204100</v>
      </c>
      <c r="G83" s="58">
        <v>154000</v>
      </c>
      <c r="H83" s="58">
        <v>0</v>
      </c>
      <c r="I83" s="59">
        <v>0</v>
      </c>
      <c r="J83" s="141">
        <v>0</v>
      </c>
      <c r="K83" s="58">
        <v>0</v>
      </c>
      <c r="L83" s="58">
        <v>0</v>
      </c>
      <c r="M83" s="58">
        <v>0</v>
      </c>
      <c r="N83" s="59">
        <v>0</v>
      </c>
      <c r="O83" s="141">
        <v>0</v>
      </c>
      <c r="P83" s="461">
        <v>0</v>
      </c>
      <c r="Q83" s="136">
        <v>204100</v>
      </c>
    </row>
    <row r="84" spans="1:17" s="590" customFormat="1" ht="36">
      <c r="A84" s="591"/>
      <c r="B84" s="230" t="s">
        <v>1201</v>
      </c>
      <c r="C84" s="230" t="s">
        <v>1032</v>
      </c>
      <c r="D84" s="229" t="s">
        <v>1202</v>
      </c>
      <c r="E84" s="141">
        <v>209000</v>
      </c>
      <c r="F84" s="58">
        <v>209000</v>
      </c>
      <c r="G84" s="58">
        <v>209000</v>
      </c>
      <c r="H84" s="58">
        <v>0</v>
      </c>
      <c r="I84" s="59">
        <v>0</v>
      </c>
      <c r="J84" s="141">
        <v>0</v>
      </c>
      <c r="K84" s="58">
        <v>0</v>
      </c>
      <c r="L84" s="58">
        <v>0</v>
      </c>
      <c r="M84" s="58">
        <v>0</v>
      </c>
      <c r="N84" s="59">
        <v>0</v>
      </c>
      <c r="O84" s="141">
        <v>0</v>
      </c>
      <c r="P84" s="461">
        <v>0</v>
      </c>
      <c r="Q84" s="136">
        <v>209000</v>
      </c>
    </row>
    <row r="85" spans="1:17" s="590" customFormat="1" ht="18">
      <c r="A85" s="591"/>
      <c r="B85" s="230" t="s">
        <v>1203</v>
      </c>
      <c r="C85" s="230" t="s">
        <v>1033</v>
      </c>
      <c r="D85" s="229" t="s">
        <v>1204</v>
      </c>
      <c r="E85" s="141">
        <v>908500</v>
      </c>
      <c r="F85" s="58">
        <v>908500</v>
      </c>
      <c r="G85" s="58">
        <v>518300</v>
      </c>
      <c r="H85" s="58">
        <v>167000</v>
      </c>
      <c r="I85" s="59">
        <v>0</v>
      </c>
      <c r="J85" s="141">
        <v>0</v>
      </c>
      <c r="K85" s="58">
        <v>0</v>
      </c>
      <c r="L85" s="58">
        <v>0</v>
      </c>
      <c r="M85" s="58">
        <v>0</v>
      </c>
      <c r="N85" s="59">
        <v>0</v>
      </c>
      <c r="O85" s="141">
        <v>0</v>
      </c>
      <c r="P85" s="461">
        <v>0</v>
      </c>
      <c r="Q85" s="136">
        <v>908500</v>
      </c>
    </row>
    <row r="86" spans="1:17" s="590" customFormat="1" ht="18">
      <c r="A86" s="591"/>
      <c r="B86" s="170" t="s">
        <v>1205</v>
      </c>
      <c r="C86" s="170" t="s">
        <v>1034</v>
      </c>
      <c r="D86" s="1145" t="s">
        <v>223</v>
      </c>
      <c r="E86" s="141">
        <v>70000</v>
      </c>
      <c r="F86" s="58">
        <v>70000</v>
      </c>
      <c r="G86" s="58">
        <v>70000</v>
      </c>
      <c r="H86" s="58">
        <v>0</v>
      </c>
      <c r="I86" s="59">
        <v>0</v>
      </c>
      <c r="J86" s="141">
        <v>400000</v>
      </c>
      <c r="K86" s="58">
        <v>370000</v>
      </c>
      <c r="L86" s="58">
        <v>0</v>
      </c>
      <c r="M86" s="58">
        <v>60000</v>
      </c>
      <c r="N86" s="59">
        <v>30000</v>
      </c>
      <c r="O86" s="141">
        <v>0</v>
      </c>
      <c r="P86" s="461">
        <v>0</v>
      </c>
      <c r="Q86" s="136">
        <v>470000</v>
      </c>
    </row>
    <row r="87" spans="1:17" s="590" customFormat="1" ht="36">
      <c r="A87" s="591"/>
      <c r="B87" s="170" t="s">
        <v>154</v>
      </c>
      <c r="C87" s="170" t="s">
        <v>1035</v>
      </c>
      <c r="D87" s="1145" t="s">
        <v>155</v>
      </c>
      <c r="E87" s="141">
        <v>3264700</v>
      </c>
      <c r="F87" s="58">
        <v>3264700</v>
      </c>
      <c r="G87" s="58">
        <v>2979200</v>
      </c>
      <c r="H87" s="58">
        <v>0</v>
      </c>
      <c r="I87" s="59">
        <v>0</v>
      </c>
      <c r="J87" s="141">
        <v>0</v>
      </c>
      <c r="K87" s="58">
        <v>0</v>
      </c>
      <c r="L87" s="58">
        <v>0</v>
      </c>
      <c r="M87" s="58">
        <v>0</v>
      </c>
      <c r="N87" s="59">
        <v>0</v>
      </c>
      <c r="O87" s="141">
        <v>0</v>
      </c>
      <c r="P87" s="461">
        <v>0</v>
      </c>
      <c r="Q87" s="136">
        <v>3264700</v>
      </c>
    </row>
    <row r="88" spans="1:17" s="590" customFormat="1" ht="90">
      <c r="A88" s="591"/>
      <c r="B88" s="170" t="s">
        <v>224</v>
      </c>
      <c r="C88" s="170" t="s">
        <v>1036</v>
      </c>
      <c r="D88" s="1145" t="s">
        <v>674</v>
      </c>
      <c r="E88" s="141">
        <v>488900</v>
      </c>
      <c r="F88" s="58">
        <v>488900</v>
      </c>
      <c r="G88" s="58">
        <v>273500</v>
      </c>
      <c r="H88" s="58">
        <v>106800</v>
      </c>
      <c r="I88" s="59">
        <v>0</v>
      </c>
      <c r="J88" s="141">
        <v>1048860</v>
      </c>
      <c r="K88" s="58">
        <v>1033860</v>
      </c>
      <c r="L88" s="58">
        <v>403703</v>
      </c>
      <c r="M88" s="58">
        <v>104644</v>
      </c>
      <c r="N88" s="59">
        <v>15000</v>
      </c>
      <c r="O88" s="141">
        <v>15000</v>
      </c>
      <c r="P88" s="461">
        <v>15000</v>
      </c>
      <c r="Q88" s="136">
        <v>1537760</v>
      </c>
    </row>
    <row r="89" spans="1:17" s="596" customFormat="1" ht="36">
      <c r="A89" s="591"/>
      <c r="B89" s="168" t="s">
        <v>225</v>
      </c>
      <c r="C89" s="168" t="s">
        <v>1036</v>
      </c>
      <c r="D89" s="1156" t="s">
        <v>742</v>
      </c>
      <c r="E89" s="141">
        <v>269000</v>
      </c>
      <c r="F89" s="58">
        <v>269000</v>
      </c>
      <c r="G89" s="58">
        <v>147500</v>
      </c>
      <c r="H89" s="58">
        <v>91000</v>
      </c>
      <c r="I89" s="59">
        <v>0</v>
      </c>
      <c r="J89" s="141">
        <v>5575600</v>
      </c>
      <c r="K89" s="58">
        <v>5325600</v>
      </c>
      <c r="L89" s="58">
        <v>2246100</v>
      </c>
      <c r="M89" s="58">
        <v>382400</v>
      </c>
      <c r="N89" s="59">
        <v>250000</v>
      </c>
      <c r="O89" s="141">
        <v>0</v>
      </c>
      <c r="P89" s="461">
        <v>0</v>
      </c>
      <c r="Q89" s="136">
        <v>5844600</v>
      </c>
    </row>
    <row r="90" spans="1:17" s="596" customFormat="1" ht="21">
      <c r="A90" s="591"/>
      <c r="B90" s="168" t="s">
        <v>743</v>
      </c>
      <c r="C90" s="168" t="s">
        <v>1037</v>
      </c>
      <c r="D90" s="1156" t="s">
        <v>744</v>
      </c>
      <c r="E90" s="141">
        <v>379900</v>
      </c>
      <c r="F90" s="58">
        <v>379900</v>
      </c>
      <c r="G90" s="58">
        <v>250000</v>
      </c>
      <c r="H90" s="58">
        <v>65400</v>
      </c>
      <c r="I90" s="59">
        <v>0</v>
      </c>
      <c r="J90" s="141">
        <v>0</v>
      </c>
      <c r="K90" s="58">
        <v>0</v>
      </c>
      <c r="L90" s="58">
        <v>0</v>
      </c>
      <c r="M90" s="58">
        <v>0</v>
      </c>
      <c r="N90" s="59">
        <v>0</v>
      </c>
      <c r="O90" s="141">
        <v>0</v>
      </c>
      <c r="P90" s="461">
        <v>0</v>
      </c>
      <c r="Q90" s="136">
        <v>379900</v>
      </c>
    </row>
    <row r="91" spans="1:17" s="562" customFormat="1" ht="18">
      <c r="A91" s="591"/>
      <c r="B91" s="170" t="s">
        <v>745</v>
      </c>
      <c r="C91" s="168" t="s">
        <v>1037</v>
      </c>
      <c r="D91" s="1156" t="s">
        <v>746</v>
      </c>
      <c r="E91" s="141">
        <v>319800</v>
      </c>
      <c r="F91" s="58">
        <v>319800</v>
      </c>
      <c r="G91" s="58">
        <v>236200</v>
      </c>
      <c r="H91" s="58">
        <v>51000</v>
      </c>
      <c r="I91" s="59">
        <v>0</v>
      </c>
      <c r="J91" s="141">
        <v>18700</v>
      </c>
      <c r="K91" s="58">
        <v>18700</v>
      </c>
      <c r="L91" s="58">
        <v>0</v>
      </c>
      <c r="M91" s="58">
        <v>0</v>
      </c>
      <c r="N91" s="59">
        <v>0</v>
      </c>
      <c r="O91" s="141">
        <v>0</v>
      </c>
      <c r="P91" s="461">
        <v>0</v>
      </c>
      <c r="Q91" s="136">
        <v>338500</v>
      </c>
    </row>
    <row r="92" spans="1:17" s="562" customFormat="1" ht="36">
      <c r="A92" s="591"/>
      <c r="B92" s="170" t="s">
        <v>747</v>
      </c>
      <c r="C92" s="168" t="s">
        <v>1037</v>
      </c>
      <c r="D92" s="1156" t="s">
        <v>748</v>
      </c>
      <c r="E92" s="141">
        <v>50000</v>
      </c>
      <c r="F92" s="58">
        <v>50000</v>
      </c>
      <c r="G92" s="58">
        <v>50000</v>
      </c>
      <c r="H92" s="58">
        <v>0</v>
      </c>
      <c r="I92" s="59">
        <v>0</v>
      </c>
      <c r="J92" s="141">
        <v>0</v>
      </c>
      <c r="K92" s="58">
        <v>0</v>
      </c>
      <c r="L92" s="58">
        <v>0</v>
      </c>
      <c r="M92" s="58">
        <v>0</v>
      </c>
      <c r="N92" s="59">
        <v>0</v>
      </c>
      <c r="O92" s="141">
        <v>0</v>
      </c>
      <c r="P92" s="461">
        <v>0</v>
      </c>
      <c r="Q92" s="136">
        <v>50000</v>
      </c>
    </row>
    <row r="93" spans="1:17" s="562" customFormat="1" ht="17.25">
      <c r="A93" s="609"/>
      <c r="B93" s="1184" t="s">
        <v>314</v>
      </c>
      <c r="C93" s="1184"/>
      <c r="D93" s="1185" t="s">
        <v>150</v>
      </c>
      <c r="E93" s="983">
        <v>0</v>
      </c>
      <c r="F93" s="981">
        <v>0</v>
      </c>
      <c r="G93" s="981">
        <v>0</v>
      </c>
      <c r="H93" s="981">
        <v>0</v>
      </c>
      <c r="I93" s="1181">
        <v>0</v>
      </c>
      <c r="J93" s="983">
        <v>668021</v>
      </c>
      <c r="K93" s="1182">
        <v>0</v>
      </c>
      <c r="L93" s="1182">
        <v>0</v>
      </c>
      <c r="M93" s="1182">
        <v>0</v>
      </c>
      <c r="N93" s="588">
        <v>668021</v>
      </c>
      <c r="O93" s="1183">
        <v>668021</v>
      </c>
      <c r="P93" s="1181">
        <v>668021</v>
      </c>
      <c r="Q93" s="752">
        <v>668021</v>
      </c>
    </row>
    <row r="94" spans="1:17" s="562" customFormat="1" ht="18">
      <c r="A94" s="591"/>
      <c r="B94" s="168" t="s">
        <v>945</v>
      </c>
      <c r="C94" s="168" t="s">
        <v>1038</v>
      </c>
      <c r="D94" s="1156" t="s">
        <v>151</v>
      </c>
      <c r="E94" s="141">
        <v>0</v>
      </c>
      <c r="F94" s="496">
        <v>0</v>
      </c>
      <c r="G94" s="496">
        <v>0</v>
      </c>
      <c r="H94" s="496">
        <v>0</v>
      </c>
      <c r="I94" s="1025">
        <v>0</v>
      </c>
      <c r="J94" s="141">
        <v>106800</v>
      </c>
      <c r="K94" s="58">
        <v>0</v>
      </c>
      <c r="L94" s="58">
        <v>0</v>
      </c>
      <c r="M94" s="58">
        <v>0</v>
      </c>
      <c r="N94" s="838">
        <v>106800</v>
      </c>
      <c r="O94" s="1026">
        <v>106800</v>
      </c>
      <c r="P94" s="1025">
        <v>106800</v>
      </c>
      <c r="Q94" s="136">
        <v>106800</v>
      </c>
    </row>
    <row r="95" spans="1:17" s="562" customFormat="1" ht="18">
      <c r="A95" s="591"/>
      <c r="B95" s="168" t="s">
        <v>361</v>
      </c>
      <c r="C95" s="168" t="s">
        <v>691</v>
      </c>
      <c r="D95" s="1156" t="s">
        <v>362</v>
      </c>
      <c r="E95" s="141">
        <v>0</v>
      </c>
      <c r="F95" s="496">
        <v>0</v>
      </c>
      <c r="G95" s="496">
        <v>0</v>
      </c>
      <c r="H95" s="496">
        <v>0</v>
      </c>
      <c r="I95" s="1025">
        <v>0</v>
      </c>
      <c r="J95" s="141">
        <v>561221</v>
      </c>
      <c r="K95" s="58">
        <v>0</v>
      </c>
      <c r="L95" s="58">
        <v>0</v>
      </c>
      <c r="M95" s="58">
        <v>0</v>
      </c>
      <c r="N95" s="838">
        <v>561221</v>
      </c>
      <c r="O95" s="1026">
        <v>561221</v>
      </c>
      <c r="P95" s="1025">
        <v>561221</v>
      </c>
      <c r="Q95" s="136">
        <v>561221</v>
      </c>
    </row>
    <row r="96" spans="1:17" s="1042" customFormat="1" ht="90">
      <c r="A96" s="1038"/>
      <c r="B96" s="1039" t="s">
        <v>745</v>
      </c>
      <c r="C96" s="1039" t="s">
        <v>1037</v>
      </c>
      <c r="D96" s="1157" t="s">
        <v>810</v>
      </c>
      <c r="E96" s="1015">
        <v>3817300</v>
      </c>
      <c r="F96" s="1016">
        <v>3817300</v>
      </c>
      <c r="G96" s="1016">
        <v>0</v>
      </c>
      <c r="H96" s="1016">
        <v>0</v>
      </c>
      <c r="I96" s="1040">
        <v>0</v>
      </c>
      <c r="J96" s="1015">
        <v>0</v>
      </c>
      <c r="K96" s="1016">
        <v>0</v>
      </c>
      <c r="L96" s="1016">
        <v>0</v>
      </c>
      <c r="M96" s="1016">
        <v>0</v>
      </c>
      <c r="N96" s="1040">
        <v>0</v>
      </c>
      <c r="O96" s="1041">
        <v>0</v>
      </c>
      <c r="P96" s="1040">
        <v>0</v>
      </c>
      <c r="Q96" s="1018">
        <v>3817300</v>
      </c>
    </row>
    <row r="97" spans="1:17" s="1042" customFormat="1" ht="108">
      <c r="A97" s="1038"/>
      <c r="B97" s="1039" t="s">
        <v>745</v>
      </c>
      <c r="C97" s="1039" t="s">
        <v>1037</v>
      </c>
      <c r="D97" s="1157" t="s">
        <v>283</v>
      </c>
      <c r="E97" s="1015">
        <v>469900</v>
      </c>
      <c r="F97" s="1016">
        <v>469900</v>
      </c>
      <c r="G97" s="1016">
        <v>0</v>
      </c>
      <c r="H97" s="1016">
        <v>0</v>
      </c>
      <c r="I97" s="1040">
        <v>0</v>
      </c>
      <c r="J97" s="1015">
        <v>0</v>
      </c>
      <c r="K97" s="1016">
        <v>0</v>
      </c>
      <c r="L97" s="1016">
        <v>0</v>
      </c>
      <c r="M97" s="1016">
        <v>0</v>
      </c>
      <c r="N97" s="1040">
        <v>0</v>
      </c>
      <c r="O97" s="1041">
        <v>0</v>
      </c>
      <c r="P97" s="1040">
        <v>0</v>
      </c>
      <c r="Q97" s="1018">
        <v>469900</v>
      </c>
    </row>
    <row r="98" spans="1:17" s="837" customFormat="1" ht="18">
      <c r="A98" s="835"/>
      <c r="B98" s="888"/>
      <c r="C98" s="888"/>
      <c r="D98" s="1158" t="s">
        <v>1029</v>
      </c>
      <c r="E98" s="889">
        <v>476865600</v>
      </c>
      <c r="F98" s="890">
        <v>476865600</v>
      </c>
      <c r="G98" s="890">
        <v>244055395</v>
      </c>
      <c r="H98" s="890">
        <v>43418664</v>
      </c>
      <c r="I98" s="891">
        <v>0</v>
      </c>
      <c r="J98" s="889">
        <v>0</v>
      </c>
      <c r="K98" s="890">
        <v>0</v>
      </c>
      <c r="L98" s="890">
        <v>0</v>
      </c>
      <c r="M98" s="890">
        <v>0</v>
      </c>
      <c r="N98" s="891">
        <v>0</v>
      </c>
      <c r="O98" s="892">
        <v>0</v>
      </c>
      <c r="P98" s="891">
        <v>0</v>
      </c>
      <c r="Q98" s="893">
        <v>476865600</v>
      </c>
    </row>
    <row r="99" spans="1:17" s="590" customFormat="1" ht="18">
      <c r="A99" s="591"/>
      <c r="B99" s="876" t="s">
        <v>336</v>
      </c>
      <c r="C99" s="876" t="s">
        <v>1030</v>
      </c>
      <c r="D99" s="1155" t="s">
        <v>337</v>
      </c>
      <c r="E99" s="894">
        <v>133139200</v>
      </c>
      <c r="F99" s="896">
        <v>133139200</v>
      </c>
      <c r="G99" s="896">
        <v>56737400</v>
      </c>
      <c r="H99" s="896">
        <v>10701080</v>
      </c>
      <c r="I99" s="895">
        <v>0</v>
      </c>
      <c r="J99" s="1015">
        <v>0</v>
      </c>
      <c r="K99" s="1016">
        <v>0</v>
      </c>
      <c r="L99" s="1016">
        <v>0</v>
      </c>
      <c r="M99" s="1016">
        <v>0</v>
      </c>
      <c r="N99" s="1017">
        <v>0</v>
      </c>
      <c r="O99" s="894">
        <v>0</v>
      </c>
      <c r="P99" s="895">
        <v>0</v>
      </c>
      <c r="Q99" s="1018">
        <v>133139200</v>
      </c>
    </row>
    <row r="100" spans="1:17" s="590" customFormat="1" ht="36">
      <c r="A100" s="591"/>
      <c r="B100" s="876" t="s">
        <v>338</v>
      </c>
      <c r="C100" s="876" t="s">
        <v>1031</v>
      </c>
      <c r="D100" s="1155" t="s">
        <v>168</v>
      </c>
      <c r="E100" s="894">
        <v>186800500</v>
      </c>
      <c r="F100" s="896">
        <v>186800500</v>
      </c>
      <c r="G100" s="896">
        <v>96653295</v>
      </c>
      <c r="H100" s="896">
        <v>24762655</v>
      </c>
      <c r="I100" s="895">
        <v>0</v>
      </c>
      <c r="J100" s="1015">
        <v>0</v>
      </c>
      <c r="K100" s="1016">
        <v>0</v>
      </c>
      <c r="L100" s="1016">
        <v>0</v>
      </c>
      <c r="M100" s="1016">
        <v>0</v>
      </c>
      <c r="N100" s="1017">
        <v>0</v>
      </c>
      <c r="O100" s="894">
        <v>0</v>
      </c>
      <c r="P100" s="895">
        <v>0</v>
      </c>
      <c r="Q100" s="1018">
        <v>186800500</v>
      </c>
    </row>
    <row r="101" spans="1:17" s="590" customFormat="1" ht="18">
      <c r="A101" s="591"/>
      <c r="B101" s="876" t="s">
        <v>339</v>
      </c>
      <c r="C101" s="876" t="s">
        <v>1032</v>
      </c>
      <c r="D101" s="1155" t="s">
        <v>1200</v>
      </c>
      <c r="E101" s="894">
        <v>6302800</v>
      </c>
      <c r="F101" s="896">
        <v>6302800</v>
      </c>
      <c r="G101" s="896">
        <v>2854100</v>
      </c>
      <c r="H101" s="896">
        <v>773000</v>
      </c>
      <c r="I101" s="895">
        <v>0</v>
      </c>
      <c r="J101" s="1015">
        <v>0</v>
      </c>
      <c r="K101" s="1016">
        <v>0</v>
      </c>
      <c r="L101" s="1016">
        <v>0</v>
      </c>
      <c r="M101" s="1016">
        <v>0</v>
      </c>
      <c r="N101" s="1017">
        <v>0</v>
      </c>
      <c r="O101" s="894">
        <v>0</v>
      </c>
      <c r="P101" s="895">
        <v>0</v>
      </c>
      <c r="Q101" s="1018">
        <v>6302800</v>
      </c>
    </row>
    <row r="102" spans="1:17" s="590" customFormat="1" ht="36">
      <c r="A102" s="591"/>
      <c r="B102" s="876" t="s">
        <v>1201</v>
      </c>
      <c r="C102" s="876" t="s">
        <v>1032</v>
      </c>
      <c r="D102" s="1155" t="s">
        <v>1202</v>
      </c>
      <c r="E102" s="894">
        <v>9615400</v>
      </c>
      <c r="F102" s="896">
        <v>9615400</v>
      </c>
      <c r="G102" s="896">
        <v>4005700</v>
      </c>
      <c r="H102" s="896">
        <v>1459600</v>
      </c>
      <c r="I102" s="895">
        <v>0</v>
      </c>
      <c r="J102" s="1015">
        <v>0</v>
      </c>
      <c r="K102" s="1016">
        <v>0</v>
      </c>
      <c r="L102" s="1016">
        <v>0</v>
      </c>
      <c r="M102" s="1016">
        <v>0</v>
      </c>
      <c r="N102" s="1017">
        <v>0</v>
      </c>
      <c r="O102" s="894">
        <v>0</v>
      </c>
      <c r="P102" s="895">
        <v>0</v>
      </c>
      <c r="Q102" s="1018">
        <v>9615400</v>
      </c>
    </row>
    <row r="103" spans="1:17" s="590" customFormat="1" ht="18">
      <c r="A103" s="591"/>
      <c r="B103" s="876" t="s">
        <v>1203</v>
      </c>
      <c r="C103" s="876" t="s">
        <v>1033</v>
      </c>
      <c r="D103" s="1155" t="s">
        <v>1204</v>
      </c>
      <c r="E103" s="894">
        <v>11471600</v>
      </c>
      <c r="F103" s="896">
        <v>11471600</v>
      </c>
      <c r="G103" s="896">
        <v>6883400</v>
      </c>
      <c r="H103" s="896">
        <v>1155500</v>
      </c>
      <c r="I103" s="895">
        <v>0</v>
      </c>
      <c r="J103" s="1015">
        <v>0</v>
      </c>
      <c r="K103" s="1016">
        <v>0</v>
      </c>
      <c r="L103" s="1016">
        <v>0</v>
      </c>
      <c r="M103" s="1016">
        <v>0</v>
      </c>
      <c r="N103" s="1017">
        <v>0</v>
      </c>
      <c r="O103" s="894">
        <v>0</v>
      </c>
      <c r="P103" s="895">
        <v>0</v>
      </c>
      <c r="Q103" s="1018">
        <v>11471600</v>
      </c>
    </row>
    <row r="104" spans="1:17" s="590" customFormat="1" ht="18">
      <c r="A104" s="591"/>
      <c r="B104" s="876" t="s">
        <v>1205</v>
      </c>
      <c r="C104" s="876" t="s">
        <v>1034</v>
      </c>
      <c r="D104" s="1155" t="s">
        <v>223</v>
      </c>
      <c r="E104" s="894">
        <v>6225600</v>
      </c>
      <c r="F104" s="896">
        <v>6225600</v>
      </c>
      <c r="G104" s="896">
        <v>3248400</v>
      </c>
      <c r="H104" s="896">
        <v>606000</v>
      </c>
      <c r="I104" s="895">
        <v>0</v>
      </c>
      <c r="J104" s="1015">
        <v>0</v>
      </c>
      <c r="K104" s="1016">
        <v>0</v>
      </c>
      <c r="L104" s="1016">
        <v>0</v>
      </c>
      <c r="M104" s="1016">
        <v>0</v>
      </c>
      <c r="N104" s="1017">
        <v>0</v>
      </c>
      <c r="O104" s="894">
        <v>0</v>
      </c>
      <c r="P104" s="895">
        <v>0</v>
      </c>
      <c r="Q104" s="1018">
        <v>6225600</v>
      </c>
    </row>
    <row r="105" spans="1:17" s="590" customFormat="1" ht="36">
      <c r="A105" s="591"/>
      <c r="B105" s="876" t="s">
        <v>154</v>
      </c>
      <c r="C105" s="876" t="s">
        <v>1035</v>
      </c>
      <c r="D105" s="1155" t="s">
        <v>155</v>
      </c>
      <c r="E105" s="894">
        <v>78332300</v>
      </c>
      <c r="F105" s="896">
        <v>78332300</v>
      </c>
      <c r="G105" s="896">
        <v>46452300</v>
      </c>
      <c r="H105" s="896">
        <v>1460000</v>
      </c>
      <c r="I105" s="895">
        <v>0</v>
      </c>
      <c r="J105" s="1015">
        <v>0</v>
      </c>
      <c r="K105" s="1016">
        <v>0</v>
      </c>
      <c r="L105" s="1016">
        <v>0</v>
      </c>
      <c r="M105" s="1016">
        <v>0</v>
      </c>
      <c r="N105" s="1017">
        <v>0</v>
      </c>
      <c r="O105" s="1019">
        <v>0</v>
      </c>
      <c r="P105" s="1020">
        <v>0</v>
      </c>
      <c r="Q105" s="1018">
        <v>78332300</v>
      </c>
    </row>
    <row r="106" spans="1:17" s="590" customFormat="1" ht="90">
      <c r="A106" s="591"/>
      <c r="B106" s="876" t="s">
        <v>224</v>
      </c>
      <c r="C106" s="876" t="s">
        <v>1036</v>
      </c>
      <c r="D106" s="1155" t="s">
        <v>674</v>
      </c>
      <c r="E106" s="894">
        <v>12912750</v>
      </c>
      <c r="F106" s="896">
        <v>12912750</v>
      </c>
      <c r="G106" s="896">
        <v>7893300</v>
      </c>
      <c r="H106" s="896">
        <v>556415</v>
      </c>
      <c r="I106" s="895">
        <v>0</v>
      </c>
      <c r="J106" s="1015">
        <v>0</v>
      </c>
      <c r="K106" s="1016">
        <v>0</v>
      </c>
      <c r="L106" s="1016">
        <v>0</v>
      </c>
      <c r="M106" s="1016">
        <v>0</v>
      </c>
      <c r="N106" s="1017">
        <v>0</v>
      </c>
      <c r="O106" s="1019">
        <v>0</v>
      </c>
      <c r="P106" s="1020">
        <v>0</v>
      </c>
      <c r="Q106" s="1021">
        <v>12912750</v>
      </c>
    </row>
    <row r="107" spans="1:17" s="596" customFormat="1" ht="36">
      <c r="A107" s="591"/>
      <c r="B107" s="897" t="s">
        <v>225</v>
      </c>
      <c r="C107" s="897" t="s">
        <v>1036</v>
      </c>
      <c r="D107" s="1159" t="s">
        <v>742</v>
      </c>
      <c r="E107" s="894">
        <v>5056950</v>
      </c>
      <c r="F107" s="898">
        <v>5056950</v>
      </c>
      <c r="G107" s="898">
        <v>3582900</v>
      </c>
      <c r="H107" s="898">
        <v>96000</v>
      </c>
      <c r="I107" s="1020">
        <v>0</v>
      </c>
      <c r="J107" s="1015">
        <v>0</v>
      </c>
      <c r="K107" s="1022">
        <v>0</v>
      </c>
      <c r="L107" s="1022">
        <v>0</v>
      </c>
      <c r="M107" s="1022">
        <v>0</v>
      </c>
      <c r="N107" s="1023">
        <v>0</v>
      </c>
      <c r="O107" s="894">
        <v>0</v>
      </c>
      <c r="P107" s="895">
        <v>0</v>
      </c>
      <c r="Q107" s="1018">
        <v>5056950</v>
      </c>
    </row>
    <row r="108" spans="1:17" s="590" customFormat="1" ht="18">
      <c r="A108" s="591"/>
      <c r="B108" s="876" t="s">
        <v>743</v>
      </c>
      <c r="C108" s="876" t="s">
        <v>1037</v>
      </c>
      <c r="D108" s="1155" t="s">
        <v>744</v>
      </c>
      <c r="E108" s="894">
        <v>4674000</v>
      </c>
      <c r="F108" s="896">
        <v>4674000</v>
      </c>
      <c r="G108" s="896">
        <v>3330100</v>
      </c>
      <c r="H108" s="896">
        <v>248800</v>
      </c>
      <c r="I108" s="895">
        <v>0</v>
      </c>
      <c r="J108" s="1015">
        <v>0</v>
      </c>
      <c r="K108" s="1016">
        <v>0</v>
      </c>
      <c r="L108" s="1016">
        <v>0</v>
      </c>
      <c r="M108" s="1016">
        <v>0</v>
      </c>
      <c r="N108" s="1017">
        <v>0</v>
      </c>
      <c r="O108" s="1019">
        <v>0</v>
      </c>
      <c r="P108" s="1020">
        <v>0</v>
      </c>
      <c r="Q108" s="1021">
        <v>4674000</v>
      </c>
    </row>
    <row r="109" spans="1:17" s="562" customFormat="1" ht="18">
      <c r="A109" s="591"/>
      <c r="B109" s="876" t="s">
        <v>745</v>
      </c>
      <c r="C109" s="897" t="s">
        <v>1037</v>
      </c>
      <c r="D109" s="1159" t="s">
        <v>746</v>
      </c>
      <c r="E109" s="894">
        <v>21083500</v>
      </c>
      <c r="F109" s="896">
        <v>21083500</v>
      </c>
      <c r="G109" s="896">
        <v>11801400</v>
      </c>
      <c r="H109" s="896">
        <v>1550614</v>
      </c>
      <c r="I109" s="900">
        <v>0</v>
      </c>
      <c r="J109" s="1015">
        <v>0</v>
      </c>
      <c r="K109" s="1016">
        <v>0</v>
      </c>
      <c r="L109" s="1016">
        <v>0</v>
      </c>
      <c r="M109" s="1016">
        <v>0</v>
      </c>
      <c r="N109" s="900">
        <v>0</v>
      </c>
      <c r="O109" s="899">
        <v>0</v>
      </c>
      <c r="P109" s="900">
        <v>0</v>
      </c>
      <c r="Q109" s="1018">
        <v>21083500</v>
      </c>
    </row>
    <row r="110" spans="1:17" s="590" customFormat="1" ht="54">
      <c r="A110" s="591"/>
      <c r="B110" s="876" t="s">
        <v>747</v>
      </c>
      <c r="C110" s="876" t="s">
        <v>1037</v>
      </c>
      <c r="D110" s="1155" t="s">
        <v>748</v>
      </c>
      <c r="E110" s="894">
        <v>1251000</v>
      </c>
      <c r="F110" s="896">
        <v>1251000</v>
      </c>
      <c r="G110" s="896">
        <v>613100</v>
      </c>
      <c r="H110" s="896">
        <v>49000</v>
      </c>
      <c r="I110" s="895">
        <v>0</v>
      </c>
      <c r="J110" s="894">
        <v>0</v>
      </c>
      <c r="K110" s="896">
        <v>0</v>
      </c>
      <c r="L110" s="896">
        <v>0</v>
      </c>
      <c r="M110" s="896">
        <v>0</v>
      </c>
      <c r="N110" s="895">
        <v>0</v>
      </c>
      <c r="O110" s="894">
        <v>0</v>
      </c>
      <c r="P110" s="895">
        <v>0</v>
      </c>
      <c r="Q110" s="1018">
        <v>1251000</v>
      </c>
    </row>
    <row r="111" spans="1:17" s="613" customFormat="1" ht="81">
      <c r="A111" s="611"/>
      <c r="B111" s="612" t="s">
        <v>350</v>
      </c>
      <c r="C111" s="612"/>
      <c r="D111" s="233" t="s">
        <v>1219</v>
      </c>
      <c r="E111" s="289">
        <v>90428343</v>
      </c>
      <c r="F111" s="296">
        <v>90428343</v>
      </c>
      <c r="G111" s="296">
        <v>41920383</v>
      </c>
      <c r="H111" s="296">
        <v>17022163</v>
      </c>
      <c r="I111" s="252">
        <v>0</v>
      </c>
      <c r="J111" s="289">
        <v>19811580</v>
      </c>
      <c r="K111" s="296">
        <v>18484131</v>
      </c>
      <c r="L111" s="296">
        <v>0</v>
      </c>
      <c r="M111" s="296">
        <v>0</v>
      </c>
      <c r="N111" s="252">
        <v>1327449</v>
      </c>
      <c r="O111" s="289">
        <v>1311680</v>
      </c>
      <c r="P111" s="249">
        <v>927145</v>
      </c>
      <c r="Q111" s="293">
        <v>110239923</v>
      </c>
    </row>
    <row r="112" spans="1:17" ht="34.5">
      <c r="A112" s="579"/>
      <c r="B112" s="585" t="s">
        <v>217</v>
      </c>
      <c r="C112" s="585"/>
      <c r="D112" s="1153" t="s">
        <v>517</v>
      </c>
      <c r="E112" s="587">
        <v>90407443</v>
      </c>
      <c r="F112" s="572">
        <v>90407443</v>
      </c>
      <c r="G112" s="572">
        <v>41920383</v>
      </c>
      <c r="H112" s="572">
        <v>17022163</v>
      </c>
      <c r="I112" s="588">
        <v>0</v>
      </c>
      <c r="J112" s="587">
        <v>19298332</v>
      </c>
      <c r="K112" s="572">
        <v>18484131</v>
      </c>
      <c r="L112" s="572">
        <v>0</v>
      </c>
      <c r="M112" s="572">
        <v>0</v>
      </c>
      <c r="N112" s="588">
        <v>814201</v>
      </c>
      <c r="O112" s="587">
        <v>798432</v>
      </c>
      <c r="P112" s="588">
        <v>522897</v>
      </c>
      <c r="Q112" s="749">
        <v>109705775</v>
      </c>
    </row>
    <row r="113" spans="1:17" s="613" customFormat="1" ht="31.5" customHeight="1">
      <c r="A113" s="611"/>
      <c r="B113" s="170" t="s">
        <v>218</v>
      </c>
      <c r="C113" s="170" t="s">
        <v>829</v>
      </c>
      <c r="D113" s="229" t="s">
        <v>341</v>
      </c>
      <c r="E113" s="152">
        <v>178080</v>
      </c>
      <c r="F113" s="97">
        <v>178080</v>
      </c>
      <c r="G113" s="97">
        <v>0</v>
      </c>
      <c r="H113" s="97">
        <v>0</v>
      </c>
      <c r="I113" s="238">
        <v>0</v>
      </c>
      <c r="J113" s="152">
        <v>0</v>
      </c>
      <c r="K113" s="97">
        <v>0</v>
      </c>
      <c r="L113" s="97">
        <v>0</v>
      </c>
      <c r="M113" s="97">
        <v>0</v>
      </c>
      <c r="N113" s="238">
        <v>0</v>
      </c>
      <c r="O113" s="147">
        <v>0</v>
      </c>
      <c r="P113" s="148">
        <v>0</v>
      </c>
      <c r="Q113" s="284">
        <v>178080</v>
      </c>
    </row>
    <row r="114" spans="1:17" s="596" customFormat="1" ht="36">
      <c r="A114" s="595"/>
      <c r="B114" s="170" t="s">
        <v>221</v>
      </c>
      <c r="C114" s="170" t="s">
        <v>831</v>
      </c>
      <c r="D114" s="229" t="s">
        <v>753</v>
      </c>
      <c r="E114" s="152">
        <v>12911398</v>
      </c>
      <c r="F114" s="97">
        <v>12911398</v>
      </c>
      <c r="G114" s="97">
        <v>5983683</v>
      </c>
      <c r="H114" s="97">
        <v>2294040</v>
      </c>
      <c r="I114" s="238">
        <v>0</v>
      </c>
      <c r="J114" s="152">
        <v>2121000</v>
      </c>
      <c r="K114" s="97">
        <v>2107000</v>
      </c>
      <c r="L114" s="97">
        <v>0</v>
      </c>
      <c r="M114" s="97">
        <v>0</v>
      </c>
      <c r="N114" s="238">
        <v>14000</v>
      </c>
      <c r="O114" s="147">
        <v>14000</v>
      </c>
      <c r="P114" s="148">
        <v>14000</v>
      </c>
      <c r="Q114" s="136">
        <v>15032398</v>
      </c>
    </row>
    <row r="115" spans="1:17" ht="54">
      <c r="A115" s="579"/>
      <c r="B115" s="170" t="s">
        <v>1017</v>
      </c>
      <c r="C115" s="170" t="s">
        <v>834</v>
      </c>
      <c r="D115" s="229" t="s">
        <v>972</v>
      </c>
      <c r="E115" s="152">
        <v>433800</v>
      </c>
      <c r="F115" s="97">
        <v>433800</v>
      </c>
      <c r="G115" s="97">
        <v>256100</v>
      </c>
      <c r="H115" s="97">
        <v>48100</v>
      </c>
      <c r="I115" s="238">
        <v>0</v>
      </c>
      <c r="J115" s="152">
        <v>0</v>
      </c>
      <c r="K115" s="97">
        <v>0</v>
      </c>
      <c r="L115" s="97">
        <v>0</v>
      </c>
      <c r="M115" s="97">
        <v>0</v>
      </c>
      <c r="N115" s="238">
        <v>0</v>
      </c>
      <c r="O115" s="147">
        <v>0</v>
      </c>
      <c r="P115" s="148">
        <v>0</v>
      </c>
      <c r="Q115" s="136">
        <v>433800</v>
      </c>
    </row>
    <row r="116" spans="1:17" s="596" customFormat="1" ht="54">
      <c r="A116" s="595"/>
      <c r="B116" s="170" t="s">
        <v>222</v>
      </c>
      <c r="C116" s="170" t="s">
        <v>832</v>
      </c>
      <c r="D116" s="229" t="s">
        <v>977</v>
      </c>
      <c r="E116" s="152">
        <v>60388101</v>
      </c>
      <c r="F116" s="97">
        <v>60388101</v>
      </c>
      <c r="G116" s="97">
        <v>27182581</v>
      </c>
      <c r="H116" s="97">
        <v>12892588</v>
      </c>
      <c r="I116" s="238">
        <v>0</v>
      </c>
      <c r="J116" s="152">
        <v>16874982</v>
      </c>
      <c r="K116" s="97">
        <v>16377131</v>
      </c>
      <c r="L116" s="97">
        <v>0</v>
      </c>
      <c r="M116" s="97">
        <v>0</v>
      </c>
      <c r="N116" s="238">
        <v>497851</v>
      </c>
      <c r="O116" s="147">
        <v>482082</v>
      </c>
      <c r="P116" s="148">
        <v>224297</v>
      </c>
      <c r="Q116" s="136">
        <v>77263083</v>
      </c>
    </row>
    <row r="117" spans="1:17" ht="36">
      <c r="A117" s="579"/>
      <c r="B117" s="170" t="s">
        <v>1094</v>
      </c>
      <c r="C117" s="170" t="s">
        <v>834</v>
      </c>
      <c r="D117" s="229" t="s">
        <v>884</v>
      </c>
      <c r="E117" s="152">
        <v>723800</v>
      </c>
      <c r="F117" s="97">
        <v>723800</v>
      </c>
      <c r="G117" s="97">
        <v>473800</v>
      </c>
      <c r="H117" s="97">
        <v>44200</v>
      </c>
      <c r="I117" s="238">
        <v>0</v>
      </c>
      <c r="J117" s="152">
        <v>0</v>
      </c>
      <c r="K117" s="97">
        <v>0</v>
      </c>
      <c r="L117" s="97">
        <v>0</v>
      </c>
      <c r="M117" s="97">
        <v>0</v>
      </c>
      <c r="N117" s="238">
        <v>0</v>
      </c>
      <c r="O117" s="147">
        <v>0</v>
      </c>
      <c r="P117" s="148">
        <v>0</v>
      </c>
      <c r="Q117" s="136">
        <v>723800</v>
      </c>
    </row>
    <row r="118" spans="1:17" ht="36">
      <c r="A118" s="579"/>
      <c r="B118" s="170" t="s">
        <v>1095</v>
      </c>
      <c r="C118" s="170" t="s">
        <v>834</v>
      </c>
      <c r="D118" s="229" t="s">
        <v>153</v>
      </c>
      <c r="E118" s="152">
        <v>16200</v>
      </c>
      <c r="F118" s="97">
        <v>16200</v>
      </c>
      <c r="G118" s="97">
        <v>2600</v>
      </c>
      <c r="H118" s="97">
        <v>0</v>
      </c>
      <c r="I118" s="238">
        <v>0</v>
      </c>
      <c r="J118" s="152">
        <v>0</v>
      </c>
      <c r="K118" s="97">
        <v>0</v>
      </c>
      <c r="L118" s="97">
        <v>0</v>
      </c>
      <c r="M118" s="97">
        <v>0</v>
      </c>
      <c r="N118" s="238">
        <v>0</v>
      </c>
      <c r="O118" s="282">
        <v>0</v>
      </c>
      <c r="P118" s="283">
        <v>0</v>
      </c>
      <c r="Q118" s="284">
        <v>16200</v>
      </c>
    </row>
    <row r="119" spans="1:17" ht="18">
      <c r="A119" s="579"/>
      <c r="B119" s="168" t="s">
        <v>1100</v>
      </c>
      <c r="C119" s="168" t="s">
        <v>834</v>
      </c>
      <c r="D119" s="1154" t="s">
        <v>1207</v>
      </c>
      <c r="E119" s="152">
        <v>1140064</v>
      </c>
      <c r="F119" s="287">
        <v>1140064</v>
      </c>
      <c r="G119" s="287">
        <v>588219</v>
      </c>
      <c r="H119" s="287">
        <v>122061</v>
      </c>
      <c r="I119" s="183">
        <v>0</v>
      </c>
      <c r="J119" s="152">
        <v>12000</v>
      </c>
      <c r="K119" s="287">
        <v>0</v>
      </c>
      <c r="L119" s="287">
        <v>0</v>
      </c>
      <c r="M119" s="287">
        <v>0</v>
      </c>
      <c r="N119" s="183">
        <v>12000</v>
      </c>
      <c r="O119" s="147">
        <v>12000</v>
      </c>
      <c r="P119" s="148">
        <v>12000</v>
      </c>
      <c r="Q119" s="284">
        <v>1152064</v>
      </c>
    </row>
    <row r="120" spans="1:17" s="590" customFormat="1" ht="36">
      <c r="A120" s="591"/>
      <c r="B120" s="170" t="s">
        <v>188</v>
      </c>
      <c r="C120" s="170" t="s">
        <v>831</v>
      </c>
      <c r="D120" s="229" t="s">
        <v>132</v>
      </c>
      <c r="E120" s="152">
        <v>9384400</v>
      </c>
      <c r="F120" s="97">
        <v>9384400</v>
      </c>
      <c r="G120" s="97">
        <v>4890500</v>
      </c>
      <c r="H120" s="97">
        <v>1327874</v>
      </c>
      <c r="I120" s="238">
        <v>0</v>
      </c>
      <c r="J120" s="152">
        <v>39750</v>
      </c>
      <c r="K120" s="97">
        <v>0</v>
      </c>
      <c r="L120" s="97">
        <v>0</v>
      </c>
      <c r="M120" s="97">
        <v>0</v>
      </c>
      <c r="N120" s="238">
        <v>39750</v>
      </c>
      <c r="O120" s="147">
        <v>39750</v>
      </c>
      <c r="P120" s="148">
        <v>22000</v>
      </c>
      <c r="Q120" s="136">
        <v>9424150</v>
      </c>
    </row>
    <row r="121" spans="1:17" s="590" customFormat="1" ht="36">
      <c r="A121" s="589"/>
      <c r="B121" s="170" t="s">
        <v>1018</v>
      </c>
      <c r="C121" s="170" t="s">
        <v>830</v>
      </c>
      <c r="D121" s="229" t="s">
        <v>192</v>
      </c>
      <c r="E121" s="152">
        <v>379600</v>
      </c>
      <c r="F121" s="97">
        <v>379600</v>
      </c>
      <c r="G121" s="97">
        <v>0</v>
      </c>
      <c r="H121" s="97">
        <v>0</v>
      </c>
      <c r="I121" s="238">
        <v>0</v>
      </c>
      <c r="J121" s="152">
        <v>0</v>
      </c>
      <c r="K121" s="97">
        <v>0</v>
      </c>
      <c r="L121" s="97">
        <v>0</v>
      </c>
      <c r="M121" s="97">
        <v>0</v>
      </c>
      <c r="N121" s="238">
        <v>0</v>
      </c>
      <c r="O121" s="147">
        <v>0</v>
      </c>
      <c r="P121" s="148">
        <v>0</v>
      </c>
      <c r="Q121" s="136">
        <v>379600</v>
      </c>
    </row>
    <row r="122" spans="1:17" ht="36">
      <c r="A122" s="597"/>
      <c r="B122" s="170" t="s">
        <v>220</v>
      </c>
      <c r="C122" s="170" t="s">
        <v>829</v>
      </c>
      <c r="D122" s="229" t="s">
        <v>965</v>
      </c>
      <c r="E122" s="152">
        <v>4157100</v>
      </c>
      <c r="F122" s="97">
        <v>4157100</v>
      </c>
      <c r="G122" s="97">
        <v>2542900</v>
      </c>
      <c r="H122" s="97">
        <v>293300</v>
      </c>
      <c r="I122" s="238">
        <v>0</v>
      </c>
      <c r="J122" s="152">
        <v>250600</v>
      </c>
      <c r="K122" s="97">
        <v>0</v>
      </c>
      <c r="L122" s="97">
        <v>0</v>
      </c>
      <c r="M122" s="97">
        <v>0</v>
      </c>
      <c r="N122" s="238">
        <v>250600</v>
      </c>
      <c r="O122" s="147">
        <v>250600</v>
      </c>
      <c r="P122" s="148">
        <v>250600</v>
      </c>
      <c r="Q122" s="136">
        <v>4407700</v>
      </c>
    </row>
    <row r="123" spans="1:17" ht="72">
      <c r="A123" s="579"/>
      <c r="B123" s="170" t="s">
        <v>54</v>
      </c>
      <c r="C123" s="170" t="s">
        <v>831</v>
      </c>
      <c r="D123" s="229" t="s">
        <v>56</v>
      </c>
      <c r="E123" s="152">
        <v>685700</v>
      </c>
      <c r="F123" s="97">
        <v>685700</v>
      </c>
      <c r="G123" s="97">
        <v>0</v>
      </c>
      <c r="H123" s="97">
        <v>0</v>
      </c>
      <c r="I123" s="238">
        <v>0</v>
      </c>
      <c r="J123" s="152">
        <v>0</v>
      </c>
      <c r="K123" s="97">
        <v>0</v>
      </c>
      <c r="L123" s="97">
        <v>0</v>
      </c>
      <c r="M123" s="97">
        <v>0</v>
      </c>
      <c r="N123" s="238">
        <v>0</v>
      </c>
      <c r="O123" s="282">
        <v>0</v>
      </c>
      <c r="P123" s="283">
        <v>0</v>
      </c>
      <c r="Q123" s="136">
        <v>685700</v>
      </c>
    </row>
    <row r="124" spans="1:17" ht="36">
      <c r="A124" s="579"/>
      <c r="B124" s="168" t="s">
        <v>55</v>
      </c>
      <c r="C124" s="168" t="s">
        <v>831</v>
      </c>
      <c r="D124" s="1154" t="s">
        <v>342</v>
      </c>
      <c r="E124" s="152">
        <v>9200</v>
      </c>
      <c r="F124" s="97">
        <v>9200</v>
      </c>
      <c r="G124" s="97">
        <v>0</v>
      </c>
      <c r="H124" s="97">
        <v>0</v>
      </c>
      <c r="I124" s="238">
        <v>0</v>
      </c>
      <c r="J124" s="152">
        <v>0</v>
      </c>
      <c r="K124" s="97">
        <v>0</v>
      </c>
      <c r="L124" s="97">
        <v>0</v>
      </c>
      <c r="M124" s="97">
        <v>0</v>
      </c>
      <c r="N124" s="238">
        <v>0</v>
      </c>
      <c r="O124" s="282">
        <v>0</v>
      </c>
      <c r="P124" s="283">
        <v>0</v>
      </c>
      <c r="Q124" s="136">
        <v>9200</v>
      </c>
    </row>
    <row r="125" spans="1:17" ht="17.25">
      <c r="A125" s="579"/>
      <c r="B125" s="585" t="s">
        <v>314</v>
      </c>
      <c r="C125" s="585"/>
      <c r="D125" s="1153" t="s">
        <v>150</v>
      </c>
      <c r="E125" s="587">
        <v>0</v>
      </c>
      <c r="F125" s="572">
        <v>0</v>
      </c>
      <c r="G125" s="572">
        <v>0</v>
      </c>
      <c r="H125" s="572">
        <v>0</v>
      </c>
      <c r="I125" s="588">
        <v>0</v>
      </c>
      <c r="J125" s="587">
        <v>513248</v>
      </c>
      <c r="K125" s="572">
        <v>0</v>
      </c>
      <c r="L125" s="572">
        <v>0</v>
      </c>
      <c r="M125" s="572">
        <v>0</v>
      </c>
      <c r="N125" s="588">
        <v>513248</v>
      </c>
      <c r="O125" s="587">
        <v>513248</v>
      </c>
      <c r="P125" s="588">
        <v>404248</v>
      </c>
      <c r="Q125" s="749">
        <v>513248</v>
      </c>
    </row>
    <row r="126" spans="1:17" ht="18">
      <c r="A126" s="579"/>
      <c r="B126" s="1186" t="s">
        <v>361</v>
      </c>
      <c r="C126" s="1186" t="s">
        <v>691</v>
      </c>
      <c r="D126" s="1163" t="s">
        <v>362</v>
      </c>
      <c r="E126" s="152">
        <v>0</v>
      </c>
      <c r="F126" s="97">
        <v>0</v>
      </c>
      <c r="G126" s="97">
        <v>0</v>
      </c>
      <c r="H126" s="97">
        <v>0</v>
      </c>
      <c r="I126" s="238">
        <v>0</v>
      </c>
      <c r="J126" s="152">
        <v>112588</v>
      </c>
      <c r="K126" s="97">
        <v>0</v>
      </c>
      <c r="L126" s="97">
        <v>0</v>
      </c>
      <c r="M126" s="97">
        <v>0</v>
      </c>
      <c r="N126" s="238">
        <v>112588</v>
      </c>
      <c r="O126" s="147">
        <v>112588</v>
      </c>
      <c r="P126" s="148">
        <v>112588</v>
      </c>
      <c r="Q126" s="136">
        <v>112588</v>
      </c>
    </row>
    <row r="127" spans="1:17" ht="18">
      <c r="A127" s="579"/>
      <c r="B127" s="168" t="s">
        <v>945</v>
      </c>
      <c r="C127" s="168" t="s">
        <v>1038</v>
      </c>
      <c r="D127" s="1154" t="s">
        <v>151</v>
      </c>
      <c r="E127" s="152">
        <v>0</v>
      </c>
      <c r="F127" s="97">
        <v>0</v>
      </c>
      <c r="G127" s="97">
        <v>0</v>
      </c>
      <c r="H127" s="97">
        <v>0</v>
      </c>
      <c r="I127" s="238">
        <v>0</v>
      </c>
      <c r="J127" s="152">
        <v>400660</v>
      </c>
      <c r="K127" s="97">
        <v>0</v>
      </c>
      <c r="L127" s="97">
        <v>0</v>
      </c>
      <c r="M127" s="97">
        <v>0</v>
      </c>
      <c r="N127" s="238">
        <v>400660</v>
      </c>
      <c r="O127" s="147">
        <v>400660</v>
      </c>
      <c r="P127" s="148">
        <v>291660</v>
      </c>
      <c r="Q127" s="136">
        <v>400660</v>
      </c>
    </row>
    <row r="128" spans="1:17" ht="34.5">
      <c r="A128" s="579"/>
      <c r="B128" s="585" t="s">
        <v>321</v>
      </c>
      <c r="C128" s="585"/>
      <c r="D128" s="1153" t="s">
        <v>1062</v>
      </c>
      <c r="E128" s="587">
        <v>20900</v>
      </c>
      <c r="F128" s="572">
        <v>20900</v>
      </c>
      <c r="G128" s="572">
        <v>0</v>
      </c>
      <c r="H128" s="572">
        <v>0</v>
      </c>
      <c r="I128" s="588">
        <v>0</v>
      </c>
      <c r="J128" s="587">
        <v>0</v>
      </c>
      <c r="K128" s="572">
        <v>0</v>
      </c>
      <c r="L128" s="572">
        <v>0</v>
      </c>
      <c r="M128" s="572">
        <v>0</v>
      </c>
      <c r="N128" s="588">
        <v>0</v>
      </c>
      <c r="O128" s="587">
        <v>0</v>
      </c>
      <c r="P128" s="588">
        <v>0</v>
      </c>
      <c r="Q128" s="749">
        <v>20900</v>
      </c>
    </row>
    <row r="129" spans="1:17" ht="18">
      <c r="A129" s="579"/>
      <c r="B129" s="168" t="s">
        <v>944</v>
      </c>
      <c r="C129" s="168" t="s">
        <v>388</v>
      </c>
      <c r="D129" s="1154" t="s">
        <v>1207</v>
      </c>
      <c r="E129" s="152">
        <v>20900</v>
      </c>
      <c r="F129" s="97">
        <v>20900</v>
      </c>
      <c r="G129" s="97">
        <v>0</v>
      </c>
      <c r="H129" s="97">
        <v>0</v>
      </c>
      <c r="I129" s="238">
        <v>0</v>
      </c>
      <c r="J129" s="152">
        <v>0</v>
      </c>
      <c r="K129" s="97">
        <v>0</v>
      </c>
      <c r="L129" s="97">
        <v>0</v>
      </c>
      <c r="M129" s="97">
        <v>0</v>
      </c>
      <c r="N129" s="238">
        <v>0</v>
      </c>
      <c r="O129" s="147">
        <v>0</v>
      </c>
      <c r="P129" s="148">
        <v>0</v>
      </c>
      <c r="Q129" s="136">
        <v>20900</v>
      </c>
    </row>
    <row r="130" spans="1:17" ht="60.75">
      <c r="A130" s="579"/>
      <c r="B130" s="220" t="s">
        <v>352</v>
      </c>
      <c r="C130" s="220"/>
      <c r="D130" s="228" t="s">
        <v>127</v>
      </c>
      <c r="E130" s="289">
        <v>9298900</v>
      </c>
      <c r="F130" s="288">
        <v>9298900</v>
      </c>
      <c r="G130" s="288">
        <v>4579310</v>
      </c>
      <c r="H130" s="288">
        <v>780500</v>
      </c>
      <c r="I130" s="249">
        <v>0</v>
      </c>
      <c r="J130" s="289">
        <v>0</v>
      </c>
      <c r="K130" s="288">
        <v>0</v>
      </c>
      <c r="L130" s="288">
        <v>0</v>
      </c>
      <c r="M130" s="288">
        <v>0</v>
      </c>
      <c r="N130" s="249">
        <v>0</v>
      </c>
      <c r="O130" s="289">
        <v>0</v>
      </c>
      <c r="P130" s="249">
        <v>0</v>
      </c>
      <c r="Q130" s="293">
        <v>9298900</v>
      </c>
    </row>
    <row r="131" spans="1:17" ht="34.5">
      <c r="A131" s="579"/>
      <c r="B131" s="585" t="s">
        <v>217</v>
      </c>
      <c r="C131" s="585"/>
      <c r="D131" s="1153" t="s">
        <v>517</v>
      </c>
      <c r="E131" s="587">
        <v>9298900</v>
      </c>
      <c r="F131" s="572">
        <v>9298900</v>
      </c>
      <c r="G131" s="572">
        <v>4579310</v>
      </c>
      <c r="H131" s="572">
        <v>780500</v>
      </c>
      <c r="I131" s="588">
        <v>0</v>
      </c>
      <c r="J131" s="587">
        <v>0</v>
      </c>
      <c r="K131" s="572">
        <v>0</v>
      </c>
      <c r="L131" s="572">
        <v>0</v>
      </c>
      <c r="M131" s="572">
        <v>0</v>
      </c>
      <c r="N131" s="588">
        <v>0</v>
      </c>
      <c r="O131" s="587">
        <v>0</v>
      </c>
      <c r="P131" s="588">
        <v>0</v>
      </c>
      <c r="Q131" s="749">
        <v>9298900</v>
      </c>
    </row>
    <row r="132" spans="1:17" ht="54">
      <c r="A132" s="607"/>
      <c r="B132" s="170" t="s">
        <v>1017</v>
      </c>
      <c r="C132" s="170" t="s">
        <v>834</v>
      </c>
      <c r="D132" s="229" t="s">
        <v>972</v>
      </c>
      <c r="E132" s="152">
        <v>9098900</v>
      </c>
      <c r="F132" s="280">
        <v>9098900</v>
      </c>
      <c r="G132" s="280">
        <v>4572000</v>
      </c>
      <c r="H132" s="280">
        <v>780500</v>
      </c>
      <c r="I132" s="194">
        <v>0</v>
      </c>
      <c r="J132" s="152">
        <v>0</v>
      </c>
      <c r="K132" s="280">
        <v>0</v>
      </c>
      <c r="L132" s="280">
        <v>0</v>
      </c>
      <c r="M132" s="280">
        <v>0</v>
      </c>
      <c r="N132" s="194">
        <v>0</v>
      </c>
      <c r="O132" s="152">
        <v>0</v>
      </c>
      <c r="P132" s="257">
        <v>0</v>
      </c>
      <c r="Q132" s="136">
        <v>9098900</v>
      </c>
    </row>
    <row r="133" spans="1:17" ht="18">
      <c r="A133" s="579"/>
      <c r="B133" s="230" t="s">
        <v>740</v>
      </c>
      <c r="C133" s="230" t="s">
        <v>834</v>
      </c>
      <c r="D133" s="229" t="s">
        <v>235</v>
      </c>
      <c r="E133" s="152">
        <v>200000</v>
      </c>
      <c r="F133" s="280">
        <v>200000</v>
      </c>
      <c r="G133" s="280">
        <v>7310</v>
      </c>
      <c r="H133" s="280">
        <v>0</v>
      </c>
      <c r="I133" s="194">
        <v>0</v>
      </c>
      <c r="J133" s="152">
        <v>0</v>
      </c>
      <c r="K133" s="280">
        <v>0</v>
      </c>
      <c r="L133" s="280">
        <v>0</v>
      </c>
      <c r="M133" s="280">
        <v>0</v>
      </c>
      <c r="N133" s="194">
        <v>0</v>
      </c>
      <c r="O133" s="152">
        <v>0</v>
      </c>
      <c r="P133" s="257">
        <v>0</v>
      </c>
      <c r="Q133" s="136">
        <v>200000</v>
      </c>
    </row>
    <row r="134" spans="1:17" ht="81">
      <c r="A134" s="579"/>
      <c r="B134" s="220" t="s">
        <v>359</v>
      </c>
      <c r="C134" s="220"/>
      <c r="D134" s="228" t="s">
        <v>1218</v>
      </c>
      <c r="E134" s="289">
        <v>104370300</v>
      </c>
      <c r="F134" s="288">
        <v>103670300</v>
      </c>
      <c r="G134" s="288">
        <v>15606900</v>
      </c>
      <c r="H134" s="288">
        <v>2566400</v>
      </c>
      <c r="I134" s="249">
        <v>700000</v>
      </c>
      <c r="J134" s="289">
        <v>4775853</v>
      </c>
      <c r="K134" s="288">
        <v>1463200</v>
      </c>
      <c r="L134" s="288">
        <v>114200</v>
      </c>
      <c r="M134" s="288">
        <v>37600</v>
      </c>
      <c r="N134" s="249">
        <v>3312653</v>
      </c>
      <c r="O134" s="289">
        <v>3252153</v>
      </c>
      <c r="P134" s="249">
        <v>2350000</v>
      </c>
      <c r="Q134" s="293">
        <v>109146153</v>
      </c>
    </row>
    <row r="135" spans="1:17" ht="17.25">
      <c r="A135" s="579"/>
      <c r="B135" s="585" t="s">
        <v>311</v>
      </c>
      <c r="C135" s="585"/>
      <c r="D135" s="1153" t="s">
        <v>105</v>
      </c>
      <c r="E135" s="587">
        <v>70097200</v>
      </c>
      <c r="F135" s="572">
        <v>69397200</v>
      </c>
      <c r="G135" s="572">
        <v>15342900</v>
      </c>
      <c r="H135" s="572">
        <v>2558600</v>
      </c>
      <c r="I135" s="588">
        <v>700000</v>
      </c>
      <c r="J135" s="587">
        <v>1883802</v>
      </c>
      <c r="K135" s="572">
        <v>666900</v>
      </c>
      <c r="L135" s="572">
        <v>114200</v>
      </c>
      <c r="M135" s="572">
        <v>37600</v>
      </c>
      <c r="N135" s="588">
        <v>1216902</v>
      </c>
      <c r="O135" s="587">
        <v>1169902</v>
      </c>
      <c r="P135" s="588">
        <v>618285</v>
      </c>
      <c r="Q135" s="749">
        <v>71981002</v>
      </c>
    </row>
    <row r="136" spans="1:17" ht="18">
      <c r="A136" s="579"/>
      <c r="B136" s="231" t="s">
        <v>552</v>
      </c>
      <c r="C136" s="231" t="s">
        <v>835</v>
      </c>
      <c r="D136" s="229" t="s">
        <v>553</v>
      </c>
      <c r="E136" s="152">
        <v>20087650</v>
      </c>
      <c r="F136" s="280">
        <v>20087650</v>
      </c>
      <c r="G136" s="280">
        <v>0</v>
      </c>
      <c r="H136" s="280">
        <v>0</v>
      </c>
      <c r="I136" s="194">
        <v>0</v>
      </c>
      <c r="J136" s="152">
        <v>88361</v>
      </c>
      <c r="K136" s="280">
        <v>0</v>
      </c>
      <c r="L136" s="280">
        <v>0</v>
      </c>
      <c r="M136" s="280">
        <v>0</v>
      </c>
      <c r="N136" s="194">
        <v>88361</v>
      </c>
      <c r="O136" s="152">
        <v>88361</v>
      </c>
      <c r="P136" s="257">
        <v>0</v>
      </c>
      <c r="Q136" s="136">
        <v>20176011</v>
      </c>
    </row>
    <row r="137" spans="1:17" ht="18">
      <c r="A137" s="579"/>
      <c r="B137" s="231" t="s">
        <v>1143</v>
      </c>
      <c r="C137" s="231" t="s">
        <v>836</v>
      </c>
      <c r="D137" s="229" t="s">
        <v>554</v>
      </c>
      <c r="E137" s="152">
        <v>18312500</v>
      </c>
      <c r="F137" s="280">
        <v>18312500</v>
      </c>
      <c r="G137" s="280">
        <v>0</v>
      </c>
      <c r="H137" s="280">
        <v>0</v>
      </c>
      <c r="I137" s="194">
        <v>0</v>
      </c>
      <c r="J137" s="152">
        <v>0</v>
      </c>
      <c r="K137" s="280">
        <v>0</v>
      </c>
      <c r="L137" s="280">
        <v>0</v>
      </c>
      <c r="M137" s="280">
        <v>0</v>
      </c>
      <c r="N137" s="194">
        <v>0</v>
      </c>
      <c r="O137" s="152">
        <v>0</v>
      </c>
      <c r="P137" s="257">
        <v>0</v>
      </c>
      <c r="Q137" s="136">
        <v>18312500</v>
      </c>
    </row>
    <row r="138" spans="1:17" ht="36">
      <c r="A138" s="579"/>
      <c r="B138" s="231" t="s">
        <v>1143</v>
      </c>
      <c r="C138" s="231" t="s">
        <v>836</v>
      </c>
      <c r="D138" s="229" t="s">
        <v>555</v>
      </c>
      <c r="E138" s="152">
        <v>1414250</v>
      </c>
      <c r="F138" s="280">
        <v>1414250</v>
      </c>
      <c r="G138" s="280">
        <v>44900</v>
      </c>
      <c r="H138" s="280">
        <v>0</v>
      </c>
      <c r="I138" s="194">
        <v>0</v>
      </c>
      <c r="J138" s="152">
        <v>0</v>
      </c>
      <c r="K138" s="280">
        <v>0</v>
      </c>
      <c r="L138" s="280">
        <v>0</v>
      </c>
      <c r="M138" s="280">
        <v>0</v>
      </c>
      <c r="N138" s="194">
        <v>0</v>
      </c>
      <c r="O138" s="152">
        <v>0</v>
      </c>
      <c r="P138" s="257">
        <v>0</v>
      </c>
      <c r="Q138" s="136">
        <v>1414250</v>
      </c>
    </row>
    <row r="139" spans="1:17" ht="54">
      <c r="A139" s="579"/>
      <c r="B139" s="170" t="s">
        <v>556</v>
      </c>
      <c r="C139" s="170" t="s">
        <v>837</v>
      </c>
      <c r="D139" s="229" t="s">
        <v>1043</v>
      </c>
      <c r="E139" s="152">
        <v>300000</v>
      </c>
      <c r="F139" s="280">
        <v>300000</v>
      </c>
      <c r="G139" s="280">
        <v>0</v>
      </c>
      <c r="H139" s="280">
        <v>0</v>
      </c>
      <c r="I139" s="194">
        <v>0</v>
      </c>
      <c r="J139" s="152">
        <v>0</v>
      </c>
      <c r="K139" s="280">
        <v>0</v>
      </c>
      <c r="L139" s="280">
        <v>0</v>
      </c>
      <c r="M139" s="280">
        <v>0</v>
      </c>
      <c r="N139" s="194">
        <v>0</v>
      </c>
      <c r="O139" s="152">
        <v>0</v>
      </c>
      <c r="P139" s="257">
        <v>0</v>
      </c>
      <c r="Q139" s="136">
        <v>300000</v>
      </c>
    </row>
    <row r="140" spans="1:17" s="590" customFormat="1" ht="18">
      <c r="A140" s="591"/>
      <c r="B140" s="231" t="s">
        <v>751</v>
      </c>
      <c r="C140" s="231" t="s">
        <v>846</v>
      </c>
      <c r="D140" s="229" t="s">
        <v>1044</v>
      </c>
      <c r="E140" s="152">
        <v>8723900</v>
      </c>
      <c r="F140" s="280">
        <v>8723900</v>
      </c>
      <c r="G140" s="280">
        <v>5806000</v>
      </c>
      <c r="H140" s="280">
        <v>666300</v>
      </c>
      <c r="I140" s="194">
        <v>0</v>
      </c>
      <c r="J140" s="152">
        <v>487000</v>
      </c>
      <c r="K140" s="280">
        <v>60000</v>
      </c>
      <c r="L140" s="280">
        <v>13200</v>
      </c>
      <c r="M140" s="280">
        <v>1900</v>
      </c>
      <c r="N140" s="194">
        <v>427000</v>
      </c>
      <c r="O140" s="152">
        <v>427000</v>
      </c>
      <c r="P140" s="257">
        <v>410000</v>
      </c>
      <c r="Q140" s="136">
        <v>9210900</v>
      </c>
    </row>
    <row r="141" spans="1:17" s="590" customFormat="1" ht="18">
      <c r="A141" s="589"/>
      <c r="B141" s="231" t="s">
        <v>1045</v>
      </c>
      <c r="C141" s="231" t="s">
        <v>846</v>
      </c>
      <c r="D141" s="229" t="s">
        <v>1046</v>
      </c>
      <c r="E141" s="152">
        <v>13592350</v>
      </c>
      <c r="F141" s="280">
        <v>12892350</v>
      </c>
      <c r="G141" s="280">
        <v>7013200</v>
      </c>
      <c r="H141" s="280">
        <v>1565100</v>
      </c>
      <c r="I141" s="194">
        <v>700000</v>
      </c>
      <c r="J141" s="152">
        <v>739443</v>
      </c>
      <c r="K141" s="280">
        <v>564900</v>
      </c>
      <c r="L141" s="280">
        <v>96000</v>
      </c>
      <c r="M141" s="280">
        <v>23300</v>
      </c>
      <c r="N141" s="194">
        <v>174543</v>
      </c>
      <c r="O141" s="152">
        <v>127543</v>
      </c>
      <c r="P141" s="257">
        <v>93285</v>
      </c>
      <c r="Q141" s="136">
        <v>14331793</v>
      </c>
    </row>
    <row r="142" spans="1:17" s="590" customFormat="1" ht="18">
      <c r="A142" s="591"/>
      <c r="B142" s="170" t="s">
        <v>1050</v>
      </c>
      <c r="C142" s="170" t="s">
        <v>838</v>
      </c>
      <c r="D142" s="229" t="s">
        <v>236</v>
      </c>
      <c r="E142" s="152">
        <v>450000</v>
      </c>
      <c r="F142" s="97">
        <v>450000</v>
      </c>
      <c r="G142" s="97">
        <v>0</v>
      </c>
      <c r="H142" s="97">
        <v>0</v>
      </c>
      <c r="I142" s="238">
        <v>0</v>
      </c>
      <c r="J142" s="152">
        <v>0</v>
      </c>
      <c r="K142" s="97">
        <v>0</v>
      </c>
      <c r="L142" s="97">
        <v>0</v>
      </c>
      <c r="M142" s="97">
        <v>0</v>
      </c>
      <c r="N142" s="238">
        <v>0</v>
      </c>
      <c r="O142" s="147">
        <v>0</v>
      </c>
      <c r="P142" s="148">
        <v>0</v>
      </c>
      <c r="Q142" s="136">
        <v>450000</v>
      </c>
    </row>
    <row r="143" spans="1:17" s="596" customFormat="1" ht="27" customHeight="1">
      <c r="A143" s="595"/>
      <c r="B143" s="231" t="s">
        <v>1047</v>
      </c>
      <c r="C143" s="231" t="s">
        <v>837</v>
      </c>
      <c r="D143" s="229" t="s">
        <v>1048</v>
      </c>
      <c r="E143" s="152">
        <v>7216550</v>
      </c>
      <c r="F143" s="280">
        <v>7216550</v>
      </c>
      <c r="G143" s="280">
        <v>2478800</v>
      </c>
      <c r="H143" s="280">
        <v>327200</v>
      </c>
      <c r="I143" s="194">
        <v>0</v>
      </c>
      <c r="J143" s="152">
        <v>568998</v>
      </c>
      <c r="K143" s="280">
        <v>42000</v>
      </c>
      <c r="L143" s="280">
        <v>5000</v>
      </c>
      <c r="M143" s="280">
        <v>12400</v>
      </c>
      <c r="N143" s="194">
        <v>526998</v>
      </c>
      <c r="O143" s="152">
        <v>526998</v>
      </c>
      <c r="P143" s="257">
        <v>115000</v>
      </c>
      <c r="Q143" s="136">
        <v>7785548</v>
      </c>
    </row>
    <row r="144" spans="1:17" ht="17.25">
      <c r="A144" s="579"/>
      <c r="B144" s="585" t="s">
        <v>215</v>
      </c>
      <c r="C144" s="585"/>
      <c r="D144" s="1153" t="s">
        <v>770</v>
      </c>
      <c r="E144" s="587">
        <v>34273100</v>
      </c>
      <c r="F144" s="572">
        <v>34273100</v>
      </c>
      <c r="G144" s="572">
        <v>264000</v>
      </c>
      <c r="H144" s="572">
        <v>7800</v>
      </c>
      <c r="I144" s="588">
        <v>0</v>
      </c>
      <c r="J144" s="587">
        <v>814800</v>
      </c>
      <c r="K144" s="572">
        <v>796300</v>
      </c>
      <c r="L144" s="572">
        <v>0</v>
      </c>
      <c r="M144" s="572">
        <v>0</v>
      </c>
      <c r="N144" s="588">
        <v>18500</v>
      </c>
      <c r="O144" s="587">
        <v>5000</v>
      </c>
      <c r="P144" s="588">
        <v>5000</v>
      </c>
      <c r="Q144" s="749">
        <v>35087900</v>
      </c>
    </row>
    <row r="145" spans="1:17" s="590" customFormat="1" ht="36">
      <c r="A145" s="591"/>
      <c r="B145" s="170" t="s">
        <v>328</v>
      </c>
      <c r="C145" s="230" t="s">
        <v>1174</v>
      </c>
      <c r="D145" s="229" t="s">
        <v>1049</v>
      </c>
      <c r="E145" s="152">
        <v>33489300</v>
      </c>
      <c r="F145" s="280">
        <v>33489300</v>
      </c>
      <c r="G145" s="280">
        <v>0</v>
      </c>
      <c r="H145" s="280">
        <v>0</v>
      </c>
      <c r="I145" s="194">
        <v>0</v>
      </c>
      <c r="J145" s="152">
        <v>814800</v>
      </c>
      <c r="K145" s="280">
        <v>796300</v>
      </c>
      <c r="L145" s="280">
        <v>0</v>
      </c>
      <c r="M145" s="280">
        <v>0</v>
      </c>
      <c r="N145" s="194">
        <v>18500</v>
      </c>
      <c r="O145" s="152">
        <v>5000</v>
      </c>
      <c r="P145" s="257">
        <v>5000</v>
      </c>
      <c r="Q145" s="136">
        <v>34304100</v>
      </c>
    </row>
    <row r="146" spans="1:17" s="590" customFormat="1" ht="36">
      <c r="A146" s="589"/>
      <c r="B146" s="170" t="s">
        <v>749</v>
      </c>
      <c r="C146" s="170" t="s">
        <v>1175</v>
      </c>
      <c r="D146" s="229" t="s">
        <v>750</v>
      </c>
      <c r="E146" s="152">
        <v>411600</v>
      </c>
      <c r="F146" s="280">
        <v>411600</v>
      </c>
      <c r="G146" s="280">
        <v>0</v>
      </c>
      <c r="H146" s="280">
        <v>0</v>
      </c>
      <c r="I146" s="194">
        <v>0</v>
      </c>
      <c r="J146" s="152">
        <v>0</v>
      </c>
      <c r="K146" s="280">
        <v>0</v>
      </c>
      <c r="L146" s="280">
        <v>0</v>
      </c>
      <c r="M146" s="280">
        <v>0</v>
      </c>
      <c r="N146" s="194">
        <v>0</v>
      </c>
      <c r="O146" s="281">
        <v>0</v>
      </c>
      <c r="P146" s="294">
        <v>0</v>
      </c>
      <c r="Q146" s="136">
        <v>411600</v>
      </c>
    </row>
    <row r="147" spans="1:17" s="590" customFormat="1" ht="36">
      <c r="A147" s="591"/>
      <c r="B147" s="230" t="s">
        <v>331</v>
      </c>
      <c r="C147" s="230" t="s">
        <v>1176</v>
      </c>
      <c r="D147" s="229" t="s">
        <v>1097</v>
      </c>
      <c r="E147" s="152">
        <v>372200</v>
      </c>
      <c r="F147" s="280">
        <v>372200</v>
      </c>
      <c r="G147" s="280">
        <v>264000</v>
      </c>
      <c r="H147" s="280">
        <v>7800</v>
      </c>
      <c r="I147" s="194">
        <v>0</v>
      </c>
      <c r="J147" s="152">
        <v>0</v>
      </c>
      <c r="K147" s="280">
        <v>0</v>
      </c>
      <c r="L147" s="280">
        <v>0</v>
      </c>
      <c r="M147" s="280">
        <v>0</v>
      </c>
      <c r="N147" s="194">
        <v>0</v>
      </c>
      <c r="O147" s="281">
        <v>0</v>
      </c>
      <c r="P147" s="294">
        <v>0</v>
      </c>
      <c r="Q147" s="136">
        <v>372200</v>
      </c>
    </row>
    <row r="148" spans="1:17" ht="17.25">
      <c r="A148" s="579"/>
      <c r="B148" s="585" t="s">
        <v>314</v>
      </c>
      <c r="C148" s="585"/>
      <c r="D148" s="1153" t="s">
        <v>1056</v>
      </c>
      <c r="E148" s="587">
        <v>0</v>
      </c>
      <c r="F148" s="572">
        <v>0</v>
      </c>
      <c r="G148" s="572">
        <v>0</v>
      </c>
      <c r="H148" s="572">
        <v>0</v>
      </c>
      <c r="I148" s="588">
        <v>0</v>
      </c>
      <c r="J148" s="587">
        <v>2077251</v>
      </c>
      <c r="K148" s="572">
        <v>0</v>
      </c>
      <c r="L148" s="572">
        <v>0</v>
      </c>
      <c r="M148" s="572">
        <v>0</v>
      </c>
      <c r="N148" s="588">
        <v>2077251</v>
      </c>
      <c r="O148" s="587">
        <v>2077251</v>
      </c>
      <c r="P148" s="588">
        <v>1726715</v>
      </c>
      <c r="Q148" s="749">
        <v>2077251</v>
      </c>
    </row>
    <row r="149" spans="1:17" s="590" customFormat="1" ht="18">
      <c r="A149" s="591"/>
      <c r="B149" s="168" t="s">
        <v>945</v>
      </c>
      <c r="C149" s="168" t="s">
        <v>1038</v>
      </c>
      <c r="D149" s="229" t="s">
        <v>1019</v>
      </c>
      <c r="E149" s="152">
        <v>0</v>
      </c>
      <c r="F149" s="287">
        <v>0</v>
      </c>
      <c r="G149" s="287">
        <v>0</v>
      </c>
      <c r="H149" s="287">
        <v>0</v>
      </c>
      <c r="I149" s="183">
        <v>0</v>
      </c>
      <c r="J149" s="152">
        <v>2077251</v>
      </c>
      <c r="K149" s="287">
        <v>0</v>
      </c>
      <c r="L149" s="287">
        <v>0</v>
      </c>
      <c r="M149" s="287">
        <v>0</v>
      </c>
      <c r="N149" s="183">
        <v>2077251</v>
      </c>
      <c r="O149" s="183">
        <v>2077251</v>
      </c>
      <c r="P149" s="183">
        <v>1726715</v>
      </c>
      <c r="Q149" s="136">
        <v>2077251</v>
      </c>
    </row>
    <row r="150" spans="1:17" ht="122.25">
      <c r="A150" s="579"/>
      <c r="B150" s="220" t="s">
        <v>237</v>
      </c>
      <c r="C150" s="220"/>
      <c r="D150" s="228" t="s">
        <v>1090</v>
      </c>
      <c r="E150" s="142">
        <v>0</v>
      </c>
      <c r="F150" s="82">
        <v>0</v>
      </c>
      <c r="G150" s="82">
        <v>0</v>
      </c>
      <c r="H150" s="82">
        <v>0</v>
      </c>
      <c r="I150" s="83">
        <v>0</v>
      </c>
      <c r="J150" s="142">
        <v>1165500</v>
      </c>
      <c r="K150" s="82">
        <v>0</v>
      </c>
      <c r="L150" s="82">
        <v>0</v>
      </c>
      <c r="M150" s="82">
        <v>0</v>
      </c>
      <c r="N150" s="83">
        <v>1165500</v>
      </c>
      <c r="O150" s="142">
        <v>1165500</v>
      </c>
      <c r="P150" s="83">
        <v>1165500</v>
      </c>
      <c r="Q150" s="119">
        <v>1165500</v>
      </c>
    </row>
    <row r="151" spans="1:17" ht="20.25">
      <c r="A151" s="579"/>
      <c r="B151" s="699" t="s">
        <v>314</v>
      </c>
      <c r="C151" s="699"/>
      <c r="D151" s="614" t="s">
        <v>1056</v>
      </c>
      <c r="E151" s="616">
        <v>0</v>
      </c>
      <c r="F151" s="615">
        <v>0</v>
      </c>
      <c r="G151" s="615">
        <v>0</v>
      </c>
      <c r="H151" s="615">
        <v>0</v>
      </c>
      <c r="I151" s="617">
        <v>0</v>
      </c>
      <c r="J151" s="616">
        <v>1165500</v>
      </c>
      <c r="K151" s="615">
        <v>0</v>
      </c>
      <c r="L151" s="615">
        <v>0</v>
      </c>
      <c r="M151" s="615">
        <v>0</v>
      </c>
      <c r="N151" s="617">
        <v>1165500</v>
      </c>
      <c r="O151" s="616">
        <v>1165500</v>
      </c>
      <c r="P151" s="617">
        <v>1165500</v>
      </c>
      <c r="Q151" s="754">
        <v>1165500</v>
      </c>
    </row>
    <row r="152" spans="1:17" s="596" customFormat="1" ht="207.75" customHeight="1">
      <c r="A152" s="591"/>
      <c r="B152" s="876" t="s">
        <v>777</v>
      </c>
      <c r="C152" s="876" t="s">
        <v>1103</v>
      </c>
      <c r="D152" s="1159" t="s">
        <v>780</v>
      </c>
      <c r="E152" s="894">
        <v>0</v>
      </c>
      <c r="F152" s="898">
        <v>0</v>
      </c>
      <c r="G152" s="898">
        <v>0</v>
      </c>
      <c r="H152" s="898">
        <v>0</v>
      </c>
      <c r="I152" s="1020">
        <v>0</v>
      </c>
      <c r="J152" s="1015">
        <v>1165500</v>
      </c>
      <c r="K152" s="1022">
        <v>0</v>
      </c>
      <c r="L152" s="1022">
        <v>0</v>
      </c>
      <c r="M152" s="1022">
        <v>0</v>
      </c>
      <c r="N152" s="1023">
        <v>1165500</v>
      </c>
      <c r="O152" s="894">
        <v>1165500</v>
      </c>
      <c r="P152" s="895">
        <v>1165500</v>
      </c>
      <c r="Q152" s="1018">
        <v>1165500</v>
      </c>
    </row>
    <row r="153" spans="1:17" s="590" customFormat="1" ht="81">
      <c r="A153" s="591"/>
      <c r="B153" s="220" t="s">
        <v>357</v>
      </c>
      <c r="C153" s="220"/>
      <c r="D153" s="228" t="s">
        <v>1217</v>
      </c>
      <c r="E153" s="398">
        <v>5257689</v>
      </c>
      <c r="F153" s="755">
        <v>0</v>
      </c>
      <c r="G153" s="755">
        <v>0</v>
      </c>
      <c r="H153" s="755">
        <v>0</v>
      </c>
      <c r="I153" s="399">
        <v>5257689</v>
      </c>
      <c r="J153" s="398">
        <v>32209817</v>
      </c>
      <c r="K153" s="755">
        <v>0</v>
      </c>
      <c r="L153" s="755">
        <v>0</v>
      </c>
      <c r="M153" s="755">
        <v>0</v>
      </c>
      <c r="N153" s="399">
        <v>32209817</v>
      </c>
      <c r="O153" s="398">
        <v>15420399</v>
      </c>
      <c r="P153" s="399">
        <v>10602883</v>
      </c>
      <c r="Q153" s="416">
        <v>37467506</v>
      </c>
    </row>
    <row r="154" spans="1:17" ht="17.25">
      <c r="A154" s="579"/>
      <c r="B154" s="618" t="s">
        <v>314</v>
      </c>
      <c r="C154" s="618"/>
      <c r="D154" s="1160" t="s">
        <v>1056</v>
      </c>
      <c r="E154" s="616">
        <v>0</v>
      </c>
      <c r="F154" s="615">
        <v>0</v>
      </c>
      <c r="G154" s="615">
        <v>0</v>
      </c>
      <c r="H154" s="615">
        <v>0</v>
      </c>
      <c r="I154" s="617">
        <v>0</v>
      </c>
      <c r="J154" s="616">
        <v>13183603</v>
      </c>
      <c r="K154" s="615">
        <v>0</v>
      </c>
      <c r="L154" s="615">
        <v>0</v>
      </c>
      <c r="M154" s="615">
        <v>0</v>
      </c>
      <c r="N154" s="617">
        <v>13183603</v>
      </c>
      <c r="O154" s="616">
        <v>13183603</v>
      </c>
      <c r="P154" s="617">
        <v>8667228</v>
      </c>
      <c r="Q154" s="754">
        <v>13183603</v>
      </c>
    </row>
    <row r="155" spans="1:17" s="590" customFormat="1" ht="18">
      <c r="A155" s="591"/>
      <c r="B155" s="232" t="s">
        <v>361</v>
      </c>
      <c r="C155" s="232" t="s">
        <v>691</v>
      </c>
      <c r="D155" s="1154" t="s">
        <v>362</v>
      </c>
      <c r="E155" s="281">
        <v>0</v>
      </c>
      <c r="F155" s="97">
        <v>0</v>
      </c>
      <c r="G155" s="97">
        <v>0</v>
      </c>
      <c r="H155" s="97">
        <v>0</v>
      </c>
      <c r="I155" s="238">
        <v>0</v>
      </c>
      <c r="J155" s="281">
        <v>5049303</v>
      </c>
      <c r="K155" s="97">
        <v>0</v>
      </c>
      <c r="L155" s="97">
        <v>0</v>
      </c>
      <c r="M155" s="97">
        <v>0</v>
      </c>
      <c r="N155" s="238">
        <v>5049303</v>
      </c>
      <c r="O155" s="619">
        <v>5049303</v>
      </c>
      <c r="P155" s="620">
        <v>532928</v>
      </c>
      <c r="Q155" s="136">
        <v>5049303</v>
      </c>
    </row>
    <row r="156" spans="1:17" s="596" customFormat="1" ht="90">
      <c r="A156" s="591"/>
      <c r="B156" s="897" t="s">
        <v>361</v>
      </c>
      <c r="C156" s="897" t="s">
        <v>691</v>
      </c>
      <c r="D156" s="1159" t="s">
        <v>779</v>
      </c>
      <c r="E156" s="894">
        <v>0</v>
      </c>
      <c r="F156" s="898">
        <v>0</v>
      </c>
      <c r="G156" s="898">
        <v>0</v>
      </c>
      <c r="H156" s="898">
        <v>0</v>
      </c>
      <c r="I156" s="1020">
        <v>0</v>
      </c>
      <c r="J156" s="1015">
        <v>8134300</v>
      </c>
      <c r="K156" s="1022">
        <v>0</v>
      </c>
      <c r="L156" s="1022">
        <v>0</v>
      </c>
      <c r="M156" s="1022">
        <v>0</v>
      </c>
      <c r="N156" s="1023">
        <v>8134300</v>
      </c>
      <c r="O156" s="894">
        <v>8134300</v>
      </c>
      <c r="P156" s="895">
        <v>8134300</v>
      </c>
      <c r="Q156" s="1018">
        <v>8134300</v>
      </c>
    </row>
    <row r="157" spans="1:17" ht="51.75">
      <c r="A157" s="579"/>
      <c r="B157" s="585" t="s">
        <v>316</v>
      </c>
      <c r="C157" s="585"/>
      <c r="D157" s="1153" t="s">
        <v>1057</v>
      </c>
      <c r="E157" s="587">
        <v>5257689</v>
      </c>
      <c r="F157" s="572">
        <v>0</v>
      </c>
      <c r="G157" s="572">
        <v>0</v>
      </c>
      <c r="H157" s="572">
        <v>0</v>
      </c>
      <c r="I157" s="588">
        <v>5257689</v>
      </c>
      <c r="J157" s="587">
        <v>9961581</v>
      </c>
      <c r="K157" s="572">
        <v>0</v>
      </c>
      <c r="L157" s="572">
        <v>0</v>
      </c>
      <c r="M157" s="572">
        <v>0</v>
      </c>
      <c r="N157" s="588">
        <v>9961581</v>
      </c>
      <c r="O157" s="587">
        <v>1935655</v>
      </c>
      <c r="P157" s="588">
        <v>1935655</v>
      </c>
      <c r="Q157" s="749">
        <v>15219270</v>
      </c>
    </row>
    <row r="158" spans="1:17" ht="72">
      <c r="A158" s="579"/>
      <c r="B158" s="232" t="s">
        <v>307</v>
      </c>
      <c r="C158" s="232" t="s">
        <v>692</v>
      </c>
      <c r="D158" s="229" t="s">
        <v>1063</v>
      </c>
      <c r="E158" s="281">
        <v>5257689</v>
      </c>
      <c r="F158" s="287">
        <v>0</v>
      </c>
      <c r="G158" s="287">
        <v>0</v>
      </c>
      <c r="H158" s="287">
        <v>0</v>
      </c>
      <c r="I158" s="183">
        <v>5257689</v>
      </c>
      <c r="J158" s="281">
        <v>9961581</v>
      </c>
      <c r="K158" s="287">
        <v>0</v>
      </c>
      <c r="L158" s="287">
        <v>0</v>
      </c>
      <c r="M158" s="287">
        <v>0</v>
      </c>
      <c r="N158" s="183">
        <v>9961581</v>
      </c>
      <c r="O158" s="147">
        <v>1935655</v>
      </c>
      <c r="P158" s="148">
        <v>1935655</v>
      </c>
      <c r="Q158" s="136">
        <v>15219270</v>
      </c>
    </row>
    <row r="159" spans="1:17" ht="17.25">
      <c r="A159" s="579"/>
      <c r="B159" s="585" t="s">
        <v>320</v>
      </c>
      <c r="C159" s="585"/>
      <c r="D159" s="1153" t="s">
        <v>1061</v>
      </c>
      <c r="E159" s="587">
        <v>0</v>
      </c>
      <c r="F159" s="572">
        <v>0</v>
      </c>
      <c r="G159" s="572">
        <v>0</v>
      </c>
      <c r="H159" s="572">
        <v>0</v>
      </c>
      <c r="I159" s="588">
        <v>0</v>
      </c>
      <c r="J159" s="587">
        <v>8763492</v>
      </c>
      <c r="K159" s="572">
        <v>0</v>
      </c>
      <c r="L159" s="572">
        <v>0</v>
      </c>
      <c r="M159" s="572">
        <v>0</v>
      </c>
      <c r="N159" s="588">
        <v>8763492</v>
      </c>
      <c r="O159" s="587">
        <v>0</v>
      </c>
      <c r="P159" s="588">
        <v>0</v>
      </c>
      <c r="Q159" s="749">
        <v>8763492</v>
      </c>
    </row>
    <row r="160" spans="1:17" s="590" customFormat="1" ht="18">
      <c r="A160" s="589"/>
      <c r="B160" s="232" t="s">
        <v>666</v>
      </c>
      <c r="C160" s="232" t="s">
        <v>693</v>
      </c>
      <c r="D160" s="229" t="s">
        <v>1064</v>
      </c>
      <c r="E160" s="281">
        <v>0</v>
      </c>
      <c r="F160" s="501">
        <v>0</v>
      </c>
      <c r="G160" s="501">
        <v>0</v>
      </c>
      <c r="H160" s="501">
        <v>0</v>
      </c>
      <c r="I160" s="144">
        <v>0</v>
      </c>
      <c r="J160" s="281">
        <v>2104562</v>
      </c>
      <c r="K160" s="501">
        <v>0</v>
      </c>
      <c r="L160" s="501">
        <v>0</v>
      </c>
      <c r="M160" s="501">
        <v>0</v>
      </c>
      <c r="N160" s="144">
        <v>2104562</v>
      </c>
      <c r="O160" s="757">
        <v>0</v>
      </c>
      <c r="P160" s="758">
        <v>0</v>
      </c>
      <c r="Q160" s="135">
        <v>2104562</v>
      </c>
    </row>
    <row r="161" spans="1:17" s="590" customFormat="1" ht="36">
      <c r="A161" s="589"/>
      <c r="B161" s="232" t="s">
        <v>662</v>
      </c>
      <c r="C161" s="232" t="s">
        <v>694</v>
      </c>
      <c r="D161" s="229" t="s">
        <v>663</v>
      </c>
      <c r="E161" s="281">
        <v>0</v>
      </c>
      <c r="F161" s="501">
        <v>0</v>
      </c>
      <c r="G161" s="501">
        <v>0</v>
      </c>
      <c r="H161" s="501">
        <v>0</v>
      </c>
      <c r="I161" s="144">
        <v>0</v>
      </c>
      <c r="J161" s="281">
        <v>6658930</v>
      </c>
      <c r="K161" s="501">
        <v>0</v>
      </c>
      <c r="L161" s="501">
        <v>0</v>
      </c>
      <c r="M161" s="501">
        <v>0</v>
      </c>
      <c r="N161" s="144">
        <v>6658930</v>
      </c>
      <c r="O161" s="757">
        <v>0</v>
      </c>
      <c r="P161" s="758">
        <v>0</v>
      </c>
      <c r="Q161" s="135">
        <v>6658930</v>
      </c>
    </row>
    <row r="162" spans="1:17" s="596" customFormat="1" ht="36">
      <c r="A162" s="621"/>
      <c r="B162" s="585" t="s">
        <v>321</v>
      </c>
      <c r="C162" s="585"/>
      <c r="D162" s="1153" t="s">
        <v>1062</v>
      </c>
      <c r="E162" s="604">
        <v>0</v>
      </c>
      <c r="F162" s="1258">
        <v>0</v>
      </c>
      <c r="G162" s="1258">
        <v>0</v>
      </c>
      <c r="H162" s="1258">
        <v>0</v>
      </c>
      <c r="I162" s="1259">
        <v>0</v>
      </c>
      <c r="J162" s="604">
        <v>301141</v>
      </c>
      <c r="K162" s="1258">
        <v>0</v>
      </c>
      <c r="L162" s="1258">
        <v>0</v>
      </c>
      <c r="M162" s="1258">
        <v>0</v>
      </c>
      <c r="N162" s="1259">
        <v>301141</v>
      </c>
      <c r="O162" s="604">
        <v>301141</v>
      </c>
      <c r="P162" s="1260">
        <v>0</v>
      </c>
      <c r="Q162" s="752">
        <v>301141</v>
      </c>
    </row>
    <row r="163" spans="1:17" s="596" customFormat="1" ht="21">
      <c r="A163" s="621"/>
      <c r="B163" s="230" t="s">
        <v>944</v>
      </c>
      <c r="C163" s="230" t="s">
        <v>388</v>
      </c>
      <c r="D163" s="1147" t="s">
        <v>1207</v>
      </c>
      <c r="E163" s="281">
        <v>0</v>
      </c>
      <c r="F163" s="499">
        <v>0</v>
      </c>
      <c r="G163" s="499">
        <v>0</v>
      </c>
      <c r="H163" s="499">
        <v>0</v>
      </c>
      <c r="I163" s="294">
        <v>0</v>
      </c>
      <c r="J163" s="281">
        <v>301141</v>
      </c>
      <c r="K163" s="499">
        <v>0</v>
      </c>
      <c r="L163" s="499">
        <v>0</v>
      </c>
      <c r="M163" s="499">
        <v>0</v>
      </c>
      <c r="N163" s="294">
        <v>301141</v>
      </c>
      <c r="O163" s="619">
        <v>301141</v>
      </c>
      <c r="P163" s="756">
        <v>0</v>
      </c>
      <c r="Q163" s="135">
        <v>301141</v>
      </c>
    </row>
    <row r="164" spans="1:17" s="590" customFormat="1" ht="81">
      <c r="A164" s="591"/>
      <c r="B164" s="220" t="s">
        <v>358</v>
      </c>
      <c r="C164" s="220"/>
      <c r="D164" s="228" t="s">
        <v>1213</v>
      </c>
      <c r="E164" s="289">
        <v>140000</v>
      </c>
      <c r="F164" s="288">
        <v>140000</v>
      </c>
      <c r="G164" s="288">
        <v>0</v>
      </c>
      <c r="H164" s="288">
        <v>0</v>
      </c>
      <c r="I164" s="249">
        <v>0</v>
      </c>
      <c r="J164" s="289">
        <v>5000</v>
      </c>
      <c r="K164" s="288">
        <v>0</v>
      </c>
      <c r="L164" s="288">
        <v>0</v>
      </c>
      <c r="M164" s="288">
        <v>0</v>
      </c>
      <c r="N164" s="249">
        <v>5000</v>
      </c>
      <c r="O164" s="289">
        <v>5000</v>
      </c>
      <c r="P164" s="249">
        <v>5000</v>
      </c>
      <c r="Q164" s="293">
        <v>145000</v>
      </c>
    </row>
    <row r="165" spans="1:17" ht="17.25">
      <c r="A165" s="579"/>
      <c r="B165" s="618" t="s">
        <v>314</v>
      </c>
      <c r="C165" s="618"/>
      <c r="D165" s="614" t="s">
        <v>1056</v>
      </c>
      <c r="E165" s="616">
        <v>140000</v>
      </c>
      <c r="F165" s="615">
        <v>140000</v>
      </c>
      <c r="G165" s="615">
        <v>0</v>
      </c>
      <c r="H165" s="615">
        <v>0</v>
      </c>
      <c r="I165" s="617">
        <v>0</v>
      </c>
      <c r="J165" s="616">
        <v>5000</v>
      </c>
      <c r="K165" s="615">
        <v>0</v>
      </c>
      <c r="L165" s="615">
        <v>0</v>
      </c>
      <c r="M165" s="615">
        <v>0</v>
      </c>
      <c r="N165" s="617">
        <v>5000</v>
      </c>
      <c r="O165" s="616">
        <v>5000</v>
      </c>
      <c r="P165" s="617">
        <v>5000</v>
      </c>
      <c r="Q165" s="754">
        <v>145000</v>
      </c>
    </row>
    <row r="166" spans="1:17" s="590" customFormat="1" ht="36">
      <c r="A166" s="591"/>
      <c r="B166" s="170" t="s">
        <v>1020</v>
      </c>
      <c r="C166" s="170" t="s">
        <v>1104</v>
      </c>
      <c r="D166" s="229" t="s">
        <v>938</v>
      </c>
      <c r="E166" s="604">
        <v>0</v>
      </c>
      <c r="F166" s="622">
        <v>0</v>
      </c>
      <c r="G166" s="622">
        <v>0</v>
      </c>
      <c r="H166" s="622">
        <v>0</v>
      </c>
      <c r="I166" s="623">
        <v>0</v>
      </c>
      <c r="J166" s="604">
        <v>5000</v>
      </c>
      <c r="K166" s="622">
        <v>0</v>
      </c>
      <c r="L166" s="622">
        <v>0</v>
      </c>
      <c r="M166" s="622">
        <v>0</v>
      </c>
      <c r="N166" s="623">
        <v>5000</v>
      </c>
      <c r="O166" s="147">
        <v>5000</v>
      </c>
      <c r="P166" s="148">
        <v>5000</v>
      </c>
      <c r="Q166" s="136">
        <v>5000</v>
      </c>
    </row>
    <row r="167" spans="1:17" s="590" customFormat="1" ht="54">
      <c r="A167" s="591"/>
      <c r="B167" s="170" t="s">
        <v>1022</v>
      </c>
      <c r="C167" s="170" t="s">
        <v>837</v>
      </c>
      <c r="D167" s="229" t="s">
        <v>376</v>
      </c>
      <c r="E167" s="625">
        <v>140000</v>
      </c>
      <c r="F167" s="624">
        <v>140000</v>
      </c>
      <c r="G167" s="624">
        <v>0</v>
      </c>
      <c r="H167" s="624">
        <v>0</v>
      </c>
      <c r="I167" s="626">
        <v>0</v>
      </c>
      <c r="J167" s="625">
        <v>0</v>
      </c>
      <c r="K167" s="624">
        <v>0</v>
      </c>
      <c r="L167" s="624">
        <v>0</v>
      </c>
      <c r="M167" s="624">
        <v>0</v>
      </c>
      <c r="N167" s="626">
        <v>0</v>
      </c>
      <c r="O167" s="145">
        <v>0</v>
      </c>
      <c r="P167" s="146">
        <v>0</v>
      </c>
      <c r="Q167" s="135">
        <v>140000</v>
      </c>
    </row>
    <row r="168" spans="1:17" s="590" customFormat="1" ht="60.75">
      <c r="A168" s="591"/>
      <c r="B168" s="220" t="s">
        <v>356</v>
      </c>
      <c r="C168" s="220"/>
      <c r="D168" s="228" t="s">
        <v>1216</v>
      </c>
      <c r="E168" s="289">
        <v>38650200</v>
      </c>
      <c r="F168" s="288">
        <v>38650200</v>
      </c>
      <c r="G168" s="288">
        <v>25326310</v>
      </c>
      <c r="H168" s="288">
        <v>864700</v>
      </c>
      <c r="I168" s="249">
        <v>0</v>
      </c>
      <c r="J168" s="289">
        <v>20090000</v>
      </c>
      <c r="K168" s="288">
        <v>19590000</v>
      </c>
      <c r="L168" s="288">
        <v>4960386</v>
      </c>
      <c r="M168" s="288">
        <v>735000</v>
      </c>
      <c r="N168" s="249">
        <v>500000</v>
      </c>
      <c r="O168" s="627">
        <v>0</v>
      </c>
      <c r="P168" s="628">
        <v>0</v>
      </c>
      <c r="Q168" s="293">
        <v>58740200</v>
      </c>
    </row>
    <row r="169" spans="1:17" ht="34.5">
      <c r="A169" s="579"/>
      <c r="B169" s="618" t="s">
        <v>315</v>
      </c>
      <c r="C169" s="618"/>
      <c r="D169" s="1160" t="s">
        <v>152</v>
      </c>
      <c r="E169" s="616">
        <v>38650200</v>
      </c>
      <c r="F169" s="615">
        <v>38650200</v>
      </c>
      <c r="G169" s="615">
        <v>25326310</v>
      </c>
      <c r="H169" s="615">
        <v>864700</v>
      </c>
      <c r="I169" s="617">
        <v>0</v>
      </c>
      <c r="J169" s="616">
        <v>20000000</v>
      </c>
      <c r="K169" s="615">
        <v>19500000</v>
      </c>
      <c r="L169" s="615">
        <v>4960386</v>
      </c>
      <c r="M169" s="615">
        <v>735000</v>
      </c>
      <c r="N169" s="617">
        <v>500000</v>
      </c>
      <c r="O169" s="616">
        <v>0</v>
      </c>
      <c r="P169" s="617">
        <v>0</v>
      </c>
      <c r="Q169" s="754">
        <v>58650200</v>
      </c>
    </row>
    <row r="170" spans="1:17" s="590" customFormat="1" ht="54">
      <c r="A170" s="591"/>
      <c r="B170" s="232" t="s">
        <v>933</v>
      </c>
      <c r="C170" s="232" t="s">
        <v>934</v>
      </c>
      <c r="D170" s="1161" t="s">
        <v>932</v>
      </c>
      <c r="E170" s="152">
        <v>38650200</v>
      </c>
      <c r="F170" s="287">
        <v>38650200</v>
      </c>
      <c r="G170" s="287">
        <v>25326310</v>
      </c>
      <c r="H170" s="287">
        <v>864700</v>
      </c>
      <c r="I170" s="183">
        <v>0</v>
      </c>
      <c r="J170" s="281">
        <v>20000000</v>
      </c>
      <c r="K170" s="287">
        <v>19500000</v>
      </c>
      <c r="L170" s="287">
        <v>4960386</v>
      </c>
      <c r="M170" s="287">
        <v>735000</v>
      </c>
      <c r="N170" s="183">
        <v>500000</v>
      </c>
      <c r="O170" s="282">
        <v>0</v>
      </c>
      <c r="P170" s="283">
        <v>0</v>
      </c>
      <c r="Q170" s="136">
        <v>58650200</v>
      </c>
    </row>
    <row r="171" spans="1:17" ht="34.5">
      <c r="A171" s="579"/>
      <c r="B171" s="618" t="s">
        <v>318</v>
      </c>
      <c r="C171" s="618"/>
      <c r="D171" s="1160" t="s">
        <v>1059</v>
      </c>
      <c r="E171" s="616">
        <v>0</v>
      </c>
      <c r="F171" s="615">
        <v>0</v>
      </c>
      <c r="G171" s="615">
        <v>0</v>
      </c>
      <c r="H171" s="615">
        <v>0</v>
      </c>
      <c r="I171" s="617">
        <v>0</v>
      </c>
      <c r="J171" s="616">
        <v>90000</v>
      </c>
      <c r="K171" s="615">
        <v>90000</v>
      </c>
      <c r="L171" s="615">
        <v>0</v>
      </c>
      <c r="M171" s="615">
        <v>0</v>
      </c>
      <c r="N171" s="617">
        <v>0</v>
      </c>
      <c r="O171" s="616">
        <v>0</v>
      </c>
      <c r="P171" s="617">
        <v>0</v>
      </c>
      <c r="Q171" s="754">
        <v>90000</v>
      </c>
    </row>
    <row r="172" spans="1:17" s="590" customFormat="1" ht="41.25" customHeight="1">
      <c r="A172" s="591"/>
      <c r="B172" s="230" t="s">
        <v>306</v>
      </c>
      <c r="C172" s="230" t="s">
        <v>1105</v>
      </c>
      <c r="D172" s="1147" t="s">
        <v>1024</v>
      </c>
      <c r="E172" s="152">
        <v>0</v>
      </c>
      <c r="F172" s="97">
        <v>0</v>
      </c>
      <c r="G172" s="97">
        <v>0</v>
      </c>
      <c r="H172" s="97">
        <v>0</v>
      </c>
      <c r="I172" s="238">
        <v>0</v>
      </c>
      <c r="J172" s="152">
        <v>90000</v>
      </c>
      <c r="K172" s="97">
        <v>90000</v>
      </c>
      <c r="L172" s="97">
        <v>0</v>
      </c>
      <c r="M172" s="97">
        <v>0</v>
      </c>
      <c r="N172" s="238">
        <v>0</v>
      </c>
      <c r="O172" s="147">
        <v>0</v>
      </c>
      <c r="P172" s="148">
        <v>0</v>
      </c>
      <c r="Q172" s="136">
        <v>90000</v>
      </c>
    </row>
    <row r="173" spans="1:17" s="590" customFormat="1" ht="69" customHeight="1">
      <c r="A173" s="591"/>
      <c r="B173" s="220" t="s">
        <v>794</v>
      </c>
      <c r="C173" s="220"/>
      <c r="D173" s="228" t="s">
        <v>290</v>
      </c>
      <c r="E173" s="289">
        <v>282200</v>
      </c>
      <c r="F173" s="288">
        <v>282200</v>
      </c>
      <c r="G173" s="288">
        <v>57400</v>
      </c>
      <c r="H173" s="288">
        <v>0</v>
      </c>
      <c r="I173" s="249">
        <v>0</v>
      </c>
      <c r="J173" s="289">
        <v>2120620</v>
      </c>
      <c r="K173" s="288">
        <v>513320</v>
      </c>
      <c r="L173" s="288">
        <v>0</v>
      </c>
      <c r="M173" s="288">
        <v>0</v>
      </c>
      <c r="N173" s="249">
        <v>1607300</v>
      </c>
      <c r="O173" s="289">
        <v>12000</v>
      </c>
      <c r="P173" s="249">
        <v>12000</v>
      </c>
      <c r="Q173" s="293">
        <v>2402820</v>
      </c>
    </row>
    <row r="174" spans="1:17" s="590" customFormat="1" ht="35.25">
      <c r="A174" s="591"/>
      <c r="B174" s="902" t="s">
        <v>318</v>
      </c>
      <c r="C174" s="903"/>
      <c r="D174" s="1160" t="s">
        <v>1059</v>
      </c>
      <c r="E174" s="906">
        <v>282200</v>
      </c>
      <c r="F174" s="622">
        <v>282200</v>
      </c>
      <c r="G174" s="622">
        <v>57400</v>
      </c>
      <c r="H174" s="622">
        <v>0</v>
      </c>
      <c r="I174" s="623">
        <v>0</v>
      </c>
      <c r="J174" s="616">
        <v>12000</v>
      </c>
      <c r="K174" s="615">
        <v>0</v>
      </c>
      <c r="L174" s="615">
        <v>0</v>
      </c>
      <c r="M174" s="615">
        <v>0</v>
      </c>
      <c r="N174" s="617">
        <v>12000</v>
      </c>
      <c r="O174" s="906">
        <v>12000</v>
      </c>
      <c r="P174" s="906">
        <v>12000</v>
      </c>
      <c r="Q174" s="906">
        <v>294200</v>
      </c>
    </row>
    <row r="175" spans="1:17" s="590" customFormat="1" ht="36">
      <c r="A175" s="591"/>
      <c r="B175" s="903" t="s">
        <v>1106</v>
      </c>
      <c r="C175" s="903" t="s">
        <v>1107</v>
      </c>
      <c r="D175" s="1162" t="s">
        <v>1108</v>
      </c>
      <c r="E175" s="904">
        <v>282200</v>
      </c>
      <c r="F175" s="97">
        <v>282200</v>
      </c>
      <c r="G175" s="97">
        <v>57400</v>
      </c>
      <c r="H175" s="97">
        <v>0</v>
      </c>
      <c r="I175" s="238">
        <v>0</v>
      </c>
      <c r="J175" s="152">
        <v>12000</v>
      </c>
      <c r="K175" s="153">
        <v>0</v>
      </c>
      <c r="L175" s="97">
        <v>0</v>
      </c>
      <c r="M175" s="97">
        <v>0</v>
      </c>
      <c r="N175" s="238">
        <v>12000</v>
      </c>
      <c r="O175" s="905">
        <v>12000</v>
      </c>
      <c r="P175" s="905">
        <v>12000</v>
      </c>
      <c r="Q175" s="904">
        <v>294200</v>
      </c>
    </row>
    <row r="176" spans="1:17" s="590" customFormat="1" ht="20.25" customHeight="1">
      <c r="A176" s="591"/>
      <c r="B176" s="902" t="s">
        <v>320</v>
      </c>
      <c r="C176" s="903"/>
      <c r="D176" s="1160" t="s">
        <v>1109</v>
      </c>
      <c r="E176" s="906">
        <v>0</v>
      </c>
      <c r="F176" s="622">
        <v>0</v>
      </c>
      <c r="G176" s="622">
        <v>0</v>
      </c>
      <c r="H176" s="622">
        <v>0</v>
      </c>
      <c r="I176" s="623">
        <v>0</v>
      </c>
      <c r="J176" s="616">
        <v>2108620</v>
      </c>
      <c r="K176" s="615">
        <v>513320</v>
      </c>
      <c r="L176" s="615">
        <v>0</v>
      </c>
      <c r="M176" s="615">
        <v>0</v>
      </c>
      <c r="N176" s="617">
        <v>1595300</v>
      </c>
      <c r="O176" s="906">
        <v>0</v>
      </c>
      <c r="P176" s="906">
        <v>0</v>
      </c>
      <c r="Q176" s="906">
        <v>2108620</v>
      </c>
    </row>
    <row r="177" spans="1:17" s="590" customFormat="1" ht="33.75" customHeight="1">
      <c r="A177" s="591"/>
      <c r="B177" s="903" t="s">
        <v>665</v>
      </c>
      <c r="C177" s="903" t="s">
        <v>1105</v>
      </c>
      <c r="D177" s="1163" t="s">
        <v>950</v>
      </c>
      <c r="E177" s="906">
        <v>0</v>
      </c>
      <c r="F177" s="622">
        <v>0</v>
      </c>
      <c r="G177" s="622">
        <v>0</v>
      </c>
      <c r="H177" s="622">
        <v>0</v>
      </c>
      <c r="I177" s="623">
        <v>0</v>
      </c>
      <c r="J177" s="1058">
        <v>1005300</v>
      </c>
      <c r="K177" s="1059">
        <v>0</v>
      </c>
      <c r="L177" s="1059">
        <v>0</v>
      </c>
      <c r="M177" s="1059">
        <v>0</v>
      </c>
      <c r="N177" s="1060">
        <v>1005300</v>
      </c>
      <c r="O177" s="906">
        <v>0</v>
      </c>
      <c r="P177" s="1057">
        <v>0</v>
      </c>
      <c r="Q177" s="904">
        <v>1005300</v>
      </c>
    </row>
    <row r="178" spans="1:17" s="590" customFormat="1" ht="18">
      <c r="A178" s="591"/>
      <c r="B178" s="903" t="s">
        <v>666</v>
      </c>
      <c r="C178" s="903" t="s">
        <v>693</v>
      </c>
      <c r="D178" s="1163" t="s">
        <v>1064</v>
      </c>
      <c r="E178" s="906">
        <v>0</v>
      </c>
      <c r="F178" s="622">
        <v>0</v>
      </c>
      <c r="G178" s="622">
        <v>0</v>
      </c>
      <c r="H178" s="622">
        <v>0</v>
      </c>
      <c r="I178" s="623">
        <v>0</v>
      </c>
      <c r="J178" s="1058">
        <v>95000</v>
      </c>
      <c r="K178" s="1059">
        <v>95000</v>
      </c>
      <c r="L178" s="1059">
        <v>0</v>
      </c>
      <c r="M178" s="1059">
        <v>0</v>
      </c>
      <c r="N178" s="1060">
        <v>0</v>
      </c>
      <c r="O178" s="906">
        <v>0</v>
      </c>
      <c r="P178" s="1057">
        <v>0</v>
      </c>
      <c r="Q178" s="904">
        <v>95000</v>
      </c>
    </row>
    <row r="179" spans="1:17" s="590" customFormat="1" ht="36">
      <c r="A179" s="591"/>
      <c r="B179" s="230" t="s">
        <v>667</v>
      </c>
      <c r="C179" s="230" t="s">
        <v>1110</v>
      </c>
      <c r="D179" s="222" t="s">
        <v>668</v>
      </c>
      <c r="E179" s="904">
        <v>0</v>
      </c>
      <c r="F179" s="97">
        <v>0</v>
      </c>
      <c r="G179" s="97">
        <v>0</v>
      </c>
      <c r="H179" s="97">
        <v>0</v>
      </c>
      <c r="I179" s="238">
        <v>0</v>
      </c>
      <c r="J179" s="904">
        <v>908420</v>
      </c>
      <c r="K179" s="97">
        <v>318420</v>
      </c>
      <c r="L179" s="97">
        <v>0</v>
      </c>
      <c r="M179" s="97">
        <v>0</v>
      </c>
      <c r="N179" s="238">
        <v>590000</v>
      </c>
      <c r="O179" s="147">
        <v>0</v>
      </c>
      <c r="P179" s="148">
        <v>0</v>
      </c>
      <c r="Q179" s="904">
        <v>908420</v>
      </c>
    </row>
    <row r="180" spans="1:17" s="590" customFormat="1" ht="36">
      <c r="A180" s="591"/>
      <c r="B180" s="230" t="s">
        <v>669</v>
      </c>
      <c r="C180" s="230" t="s">
        <v>1107</v>
      </c>
      <c r="D180" s="222" t="s">
        <v>798</v>
      </c>
      <c r="E180" s="904">
        <v>0</v>
      </c>
      <c r="F180" s="97">
        <v>0</v>
      </c>
      <c r="G180" s="97">
        <v>0</v>
      </c>
      <c r="H180" s="97">
        <v>0</v>
      </c>
      <c r="I180" s="238">
        <v>0</v>
      </c>
      <c r="J180" s="904">
        <v>99900</v>
      </c>
      <c r="K180" s="97">
        <v>99900</v>
      </c>
      <c r="L180" s="97">
        <v>0</v>
      </c>
      <c r="M180" s="97">
        <v>0</v>
      </c>
      <c r="N180" s="238">
        <v>0</v>
      </c>
      <c r="O180" s="147">
        <v>0</v>
      </c>
      <c r="P180" s="148">
        <v>0</v>
      </c>
      <c r="Q180" s="904">
        <v>99900</v>
      </c>
    </row>
    <row r="181" spans="1:17" ht="81">
      <c r="A181" s="579"/>
      <c r="B181" s="220" t="s">
        <v>353</v>
      </c>
      <c r="C181" s="220"/>
      <c r="D181" s="228" t="s">
        <v>930</v>
      </c>
      <c r="E181" s="289">
        <v>4596800</v>
      </c>
      <c r="F181" s="288">
        <v>4596800</v>
      </c>
      <c r="G181" s="288">
        <v>1524600</v>
      </c>
      <c r="H181" s="288">
        <v>51000</v>
      </c>
      <c r="I181" s="249">
        <v>0</v>
      </c>
      <c r="J181" s="289">
        <v>288000</v>
      </c>
      <c r="K181" s="288">
        <v>23000</v>
      </c>
      <c r="L181" s="288">
        <v>8400</v>
      </c>
      <c r="M181" s="288">
        <v>0</v>
      </c>
      <c r="N181" s="249">
        <v>265000</v>
      </c>
      <c r="O181" s="289">
        <v>265000</v>
      </c>
      <c r="P181" s="249">
        <v>265000</v>
      </c>
      <c r="Q181" s="293">
        <v>4884800</v>
      </c>
    </row>
    <row r="182" spans="1:17" ht="51.75">
      <c r="A182" s="579"/>
      <c r="B182" s="618" t="s">
        <v>319</v>
      </c>
      <c r="C182" s="618"/>
      <c r="D182" s="1160" t="s">
        <v>1060</v>
      </c>
      <c r="E182" s="616">
        <v>4596800</v>
      </c>
      <c r="F182" s="615">
        <v>4596800</v>
      </c>
      <c r="G182" s="615">
        <v>1524600</v>
      </c>
      <c r="H182" s="615">
        <v>51000</v>
      </c>
      <c r="I182" s="617">
        <v>0</v>
      </c>
      <c r="J182" s="616">
        <v>288000</v>
      </c>
      <c r="K182" s="615">
        <v>23000</v>
      </c>
      <c r="L182" s="615">
        <v>8400</v>
      </c>
      <c r="M182" s="615">
        <v>0</v>
      </c>
      <c r="N182" s="617">
        <v>265000</v>
      </c>
      <c r="O182" s="616">
        <v>265000</v>
      </c>
      <c r="P182" s="617">
        <v>265000</v>
      </c>
      <c r="Q182" s="754">
        <v>4884800</v>
      </c>
    </row>
    <row r="183" spans="1:17" ht="54">
      <c r="A183" s="579"/>
      <c r="B183" s="168" t="s">
        <v>229</v>
      </c>
      <c r="C183" s="168" t="s">
        <v>1111</v>
      </c>
      <c r="D183" s="229" t="s">
        <v>189</v>
      </c>
      <c r="E183" s="152">
        <v>350000</v>
      </c>
      <c r="F183" s="153">
        <v>350000</v>
      </c>
      <c r="G183" s="97">
        <v>0</v>
      </c>
      <c r="H183" s="97">
        <v>0</v>
      </c>
      <c r="I183" s="238">
        <v>0</v>
      </c>
      <c r="J183" s="152">
        <v>100000</v>
      </c>
      <c r="K183" s="153">
        <v>0</v>
      </c>
      <c r="L183" s="97">
        <v>0</v>
      </c>
      <c r="M183" s="97">
        <v>0</v>
      </c>
      <c r="N183" s="238">
        <v>100000</v>
      </c>
      <c r="O183" s="147">
        <v>100000</v>
      </c>
      <c r="P183" s="148">
        <v>100000</v>
      </c>
      <c r="Q183" s="136">
        <v>450000</v>
      </c>
    </row>
    <row r="184" spans="1:17" ht="54">
      <c r="A184" s="579"/>
      <c r="B184" s="168" t="s">
        <v>128</v>
      </c>
      <c r="C184" s="168" t="s">
        <v>1112</v>
      </c>
      <c r="D184" s="229" t="s">
        <v>129</v>
      </c>
      <c r="E184" s="152">
        <v>25000</v>
      </c>
      <c r="F184" s="153">
        <v>25000</v>
      </c>
      <c r="G184" s="97">
        <v>0</v>
      </c>
      <c r="H184" s="97">
        <v>0</v>
      </c>
      <c r="I184" s="238">
        <v>0</v>
      </c>
      <c r="J184" s="152">
        <v>165000</v>
      </c>
      <c r="K184" s="153">
        <v>0</v>
      </c>
      <c r="L184" s="97">
        <v>0</v>
      </c>
      <c r="M184" s="97">
        <v>0</v>
      </c>
      <c r="N184" s="238">
        <v>165000</v>
      </c>
      <c r="O184" s="147">
        <v>165000</v>
      </c>
      <c r="P184" s="148">
        <v>165000</v>
      </c>
      <c r="Q184" s="136">
        <v>190000</v>
      </c>
    </row>
    <row r="185" spans="1:17" ht="36">
      <c r="A185" s="579"/>
      <c r="B185" s="168" t="s">
        <v>1113</v>
      </c>
      <c r="C185" s="168" t="s">
        <v>1114</v>
      </c>
      <c r="D185" s="229" t="s">
        <v>1115</v>
      </c>
      <c r="E185" s="152">
        <v>1810000</v>
      </c>
      <c r="F185" s="153">
        <v>1810000</v>
      </c>
      <c r="G185" s="97">
        <v>0</v>
      </c>
      <c r="H185" s="97">
        <v>0</v>
      </c>
      <c r="I185" s="238">
        <v>0</v>
      </c>
      <c r="J185" s="152">
        <v>0</v>
      </c>
      <c r="K185" s="153">
        <v>0</v>
      </c>
      <c r="L185" s="97">
        <v>0</v>
      </c>
      <c r="M185" s="97">
        <v>0</v>
      </c>
      <c r="N185" s="238">
        <v>0</v>
      </c>
      <c r="O185" s="147">
        <v>0</v>
      </c>
      <c r="P185" s="148">
        <v>0</v>
      </c>
      <c r="Q185" s="136">
        <v>1810000</v>
      </c>
    </row>
    <row r="186" spans="1:17" ht="18">
      <c r="A186" s="579"/>
      <c r="B186" s="168" t="s">
        <v>966</v>
      </c>
      <c r="C186" s="168" t="s">
        <v>1111</v>
      </c>
      <c r="D186" s="229" t="s">
        <v>190</v>
      </c>
      <c r="E186" s="152">
        <v>2411800</v>
      </c>
      <c r="F186" s="153">
        <v>2411800</v>
      </c>
      <c r="G186" s="97">
        <v>1524600</v>
      </c>
      <c r="H186" s="97">
        <v>51000</v>
      </c>
      <c r="I186" s="238">
        <v>0</v>
      </c>
      <c r="J186" s="152">
        <v>23000</v>
      </c>
      <c r="K186" s="153">
        <v>23000</v>
      </c>
      <c r="L186" s="97">
        <v>8400</v>
      </c>
      <c r="M186" s="97">
        <v>0</v>
      </c>
      <c r="N186" s="238">
        <v>0</v>
      </c>
      <c r="O186" s="147">
        <v>0</v>
      </c>
      <c r="P186" s="148">
        <v>0</v>
      </c>
      <c r="Q186" s="136">
        <v>2434800</v>
      </c>
    </row>
    <row r="187" spans="1:17" s="590" customFormat="1" ht="63" customHeight="1">
      <c r="A187" s="591"/>
      <c r="B187" s="220" t="s">
        <v>355</v>
      </c>
      <c r="C187" s="220"/>
      <c r="D187" s="228" t="s">
        <v>1215</v>
      </c>
      <c r="E187" s="289">
        <v>1450000</v>
      </c>
      <c r="F187" s="288">
        <v>565000</v>
      </c>
      <c r="G187" s="288">
        <v>0</v>
      </c>
      <c r="H187" s="288">
        <v>0</v>
      </c>
      <c r="I187" s="249">
        <v>885000</v>
      </c>
      <c r="J187" s="289">
        <v>40000</v>
      </c>
      <c r="K187" s="288">
        <v>0</v>
      </c>
      <c r="L187" s="288">
        <v>0</v>
      </c>
      <c r="M187" s="288">
        <v>0</v>
      </c>
      <c r="N187" s="249">
        <v>40000</v>
      </c>
      <c r="O187" s="289">
        <v>40000</v>
      </c>
      <c r="P187" s="249">
        <v>40000</v>
      </c>
      <c r="Q187" s="293">
        <v>1490000</v>
      </c>
    </row>
    <row r="188" spans="1:17" ht="34.5">
      <c r="A188" s="579"/>
      <c r="B188" s="618" t="s">
        <v>317</v>
      </c>
      <c r="C188" s="618"/>
      <c r="D188" s="1160" t="s">
        <v>1058</v>
      </c>
      <c r="E188" s="616">
        <v>1450000</v>
      </c>
      <c r="F188" s="615">
        <v>565000</v>
      </c>
      <c r="G188" s="615">
        <v>0</v>
      </c>
      <c r="H188" s="615">
        <v>0</v>
      </c>
      <c r="I188" s="617">
        <v>885000</v>
      </c>
      <c r="J188" s="616">
        <v>40000</v>
      </c>
      <c r="K188" s="615">
        <v>0</v>
      </c>
      <c r="L188" s="615">
        <v>0</v>
      </c>
      <c r="M188" s="615">
        <v>0</v>
      </c>
      <c r="N188" s="617">
        <v>40000</v>
      </c>
      <c r="O188" s="616">
        <v>40000</v>
      </c>
      <c r="P188" s="617">
        <v>40000</v>
      </c>
      <c r="Q188" s="754">
        <v>1490000</v>
      </c>
    </row>
    <row r="189" spans="1:17" s="590" customFormat="1" ht="36">
      <c r="A189" s="591"/>
      <c r="B189" s="230" t="s">
        <v>44</v>
      </c>
      <c r="C189" s="230" t="s">
        <v>955</v>
      </c>
      <c r="D189" s="229" t="s">
        <v>1183</v>
      </c>
      <c r="E189" s="152">
        <v>960000</v>
      </c>
      <c r="F189" s="97">
        <v>75000</v>
      </c>
      <c r="G189" s="97">
        <v>0</v>
      </c>
      <c r="H189" s="97">
        <v>0</v>
      </c>
      <c r="I189" s="238">
        <v>885000</v>
      </c>
      <c r="J189" s="152">
        <v>40000</v>
      </c>
      <c r="K189" s="97">
        <v>0</v>
      </c>
      <c r="L189" s="97">
        <v>0</v>
      </c>
      <c r="M189" s="97">
        <v>0</v>
      </c>
      <c r="N189" s="238">
        <v>40000</v>
      </c>
      <c r="O189" s="147">
        <v>40000</v>
      </c>
      <c r="P189" s="148">
        <v>40000</v>
      </c>
      <c r="Q189" s="136">
        <v>1000000</v>
      </c>
    </row>
    <row r="190" spans="1:17" s="569" customFormat="1" ht="36">
      <c r="A190" s="600"/>
      <c r="B190" s="230" t="s">
        <v>664</v>
      </c>
      <c r="C190" s="230" t="s">
        <v>955</v>
      </c>
      <c r="D190" s="229" t="s">
        <v>308</v>
      </c>
      <c r="E190" s="152">
        <v>490000</v>
      </c>
      <c r="F190" s="97">
        <v>490000</v>
      </c>
      <c r="G190" s="97">
        <v>0</v>
      </c>
      <c r="H190" s="97">
        <v>0</v>
      </c>
      <c r="I190" s="238">
        <v>0</v>
      </c>
      <c r="J190" s="152">
        <v>0</v>
      </c>
      <c r="K190" s="97">
        <v>0</v>
      </c>
      <c r="L190" s="97">
        <v>0</v>
      </c>
      <c r="M190" s="97">
        <v>0</v>
      </c>
      <c r="N190" s="238">
        <v>0</v>
      </c>
      <c r="O190" s="147">
        <v>0</v>
      </c>
      <c r="P190" s="148">
        <v>0</v>
      </c>
      <c r="Q190" s="136">
        <v>490000</v>
      </c>
    </row>
    <row r="191" spans="1:17" s="569" customFormat="1" ht="102">
      <c r="A191" s="600"/>
      <c r="B191" s="220" t="s">
        <v>354</v>
      </c>
      <c r="C191" s="220"/>
      <c r="D191" s="228" t="s">
        <v>1214</v>
      </c>
      <c r="E191" s="289">
        <v>2090413558</v>
      </c>
      <c r="F191" s="288">
        <v>2073689831</v>
      </c>
      <c r="G191" s="288">
        <v>0</v>
      </c>
      <c r="H191" s="288">
        <v>0</v>
      </c>
      <c r="I191" s="249">
        <v>16471805</v>
      </c>
      <c r="J191" s="289">
        <v>6878600</v>
      </c>
      <c r="K191" s="288">
        <v>6878600</v>
      </c>
      <c r="L191" s="288">
        <v>0</v>
      </c>
      <c r="M191" s="288">
        <v>0</v>
      </c>
      <c r="N191" s="249">
        <v>0</v>
      </c>
      <c r="O191" s="289">
        <v>0</v>
      </c>
      <c r="P191" s="249">
        <v>0</v>
      </c>
      <c r="Q191" s="293">
        <v>2097292158</v>
      </c>
    </row>
    <row r="192" spans="1:17" ht="34.5">
      <c r="A192" s="579"/>
      <c r="B192" s="618" t="s">
        <v>321</v>
      </c>
      <c r="C192" s="618"/>
      <c r="D192" s="614" t="s">
        <v>1062</v>
      </c>
      <c r="E192" s="616">
        <v>2090413558</v>
      </c>
      <c r="F192" s="615">
        <v>2073689831</v>
      </c>
      <c r="G192" s="615">
        <v>0</v>
      </c>
      <c r="H192" s="615">
        <v>0</v>
      </c>
      <c r="I192" s="617">
        <v>16471805</v>
      </c>
      <c r="J192" s="616">
        <v>6878600</v>
      </c>
      <c r="K192" s="615">
        <v>6878600</v>
      </c>
      <c r="L192" s="615">
        <v>0</v>
      </c>
      <c r="M192" s="615">
        <v>0</v>
      </c>
      <c r="N192" s="617">
        <v>0</v>
      </c>
      <c r="O192" s="587">
        <v>0</v>
      </c>
      <c r="P192" s="588">
        <v>0</v>
      </c>
      <c r="Q192" s="754">
        <v>2097292158</v>
      </c>
    </row>
    <row r="193" spans="1:17" ht="21" customHeight="1">
      <c r="A193" s="579"/>
      <c r="B193" s="181" t="s">
        <v>210</v>
      </c>
      <c r="C193" s="181" t="s">
        <v>388</v>
      </c>
      <c r="D193" s="629" t="s">
        <v>1206</v>
      </c>
      <c r="E193" s="141">
        <v>251922</v>
      </c>
      <c r="F193" s="981">
        <v>0</v>
      </c>
      <c r="G193" s="981">
        <v>0</v>
      </c>
      <c r="H193" s="981">
        <v>0</v>
      </c>
      <c r="I193" s="982">
        <v>0</v>
      </c>
      <c r="J193" s="983">
        <v>0</v>
      </c>
      <c r="K193" s="981">
        <v>0</v>
      </c>
      <c r="L193" s="981">
        <v>0</v>
      </c>
      <c r="M193" s="981">
        <v>0</v>
      </c>
      <c r="N193" s="982">
        <v>0</v>
      </c>
      <c r="O193" s="983">
        <v>0</v>
      </c>
      <c r="P193" s="982">
        <v>0</v>
      </c>
      <c r="Q193" s="135">
        <v>251922</v>
      </c>
    </row>
    <row r="194" spans="1:17" s="569" customFormat="1" ht="20.25">
      <c r="A194" s="600"/>
      <c r="B194" s="230" t="s">
        <v>1144</v>
      </c>
      <c r="C194" s="230" t="s">
        <v>839</v>
      </c>
      <c r="D194" s="103" t="s">
        <v>919</v>
      </c>
      <c r="E194" s="141">
        <v>24904200</v>
      </c>
      <c r="F194" s="984">
        <v>24904200</v>
      </c>
      <c r="G194" s="984">
        <v>0</v>
      </c>
      <c r="H194" s="984">
        <v>0</v>
      </c>
      <c r="I194" s="985">
        <v>0</v>
      </c>
      <c r="J194" s="141">
        <v>0</v>
      </c>
      <c r="K194" s="984">
        <v>0</v>
      </c>
      <c r="L194" s="984">
        <v>0</v>
      </c>
      <c r="M194" s="984">
        <v>0</v>
      </c>
      <c r="N194" s="985">
        <v>0</v>
      </c>
      <c r="O194" s="986">
        <v>0</v>
      </c>
      <c r="P194" s="987">
        <v>0</v>
      </c>
      <c r="Q194" s="135">
        <v>24904200</v>
      </c>
    </row>
    <row r="195" spans="1:17" s="590" customFormat="1" ht="121.5" customHeight="1">
      <c r="A195" s="591"/>
      <c r="B195" s="230">
        <v>250326</v>
      </c>
      <c r="C195" s="230" t="s">
        <v>839</v>
      </c>
      <c r="D195" s="1164" t="s">
        <v>923</v>
      </c>
      <c r="E195" s="141">
        <v>1018083800</v>
      </c>
      <c r="F195" s="984">
        <v>1018083800</v>
      </c>
      <c r="G195" s="984">
        <v>0</v>
      </c>
      <c r="H195" s="984">
        <v>0</v>
      </c>
      <c r="I195" s="985">
        <v>0</v>
      </c>
      <c r="J195" s="141">
        <v>0</v>
      </c>
      <c r="K195" s="984">
        <v>0</v>
      </c>
      <c r="L195" s="984">
        <v>0</v>
      </c>
      <c r="M195" s="984">
        <v>0</v>
      </c>
      <c r="N195" s="985">
        <v>0</v>
      </c>
      <c r="O195" s="145">
        <v>0</v>
      </c>
      <c r="P195" s="146">
        <v>0</v>
      </c>
      <c r="Q195" s="135">
        <v>1018083800</v>
      </c>
    </row>
    <row r="196" spans="1:17" s="569" customFormat="1" ht="159" customHeight="1">
      <c r="A196" s="591"/>
      <c r="B196" s="630">
        <v>250328</v>
      </c>
      <c r="C196" s="630" t="s">
        <v>839</v>
      </c>
      <c r="D196" s="1164" t="s">
        <v>133</v>
      </c>
      <c r="E196" s="141">
        <v>698369000</v>
      </c>
      <c r="F196" s="984">
        <v>698369000</v>
      </c>
      <c r="G196" s="984">
        <v>0</v>
      </c>
      <c r="H196" s="984">
        <v>0</v>
      </c>
      <c r="I196" s="985">
        <v>0</v>
      </c>
      <c r="J196" s="141">
        <v>0</v>
      </c>
      <c r="K196" s="984">
        <v>0</v>
      </c>
      <c r="L196" s="984">
        <v>0</v>
      </c>
      <c r="M196" s="984">
        <v>0</v>
      </c>
      <c r="N196" s="985">
        <v>0</v>
      </c>
      <c r="O196" s="145">
        <v>0</v>
      </c>
      <c r="P196" s="146">
        <v>0</v>
      </c>
      <c r="Q196" s="135">
        <v>698369000</v>
      </c>
    </row>
    <row r="197" spans="1:17" s="569" customFormat="1" ht="364.5" customHeight="1">
      <c r="A197" s="600"/>
      <c r="B197" s="475">
        <v>250329</v>
      </c>
      <c r="C197" s="475" t="s">
        <v>839</v>
      </c>
      <c r="D197" s="1164" t="s">
        <v>1181</v>
      </c>
      <c r="E197" s="141">
        <v>49959200</v>
      </c>
      <c r="F197" s="984">
        <v>49959200</v>
      </c>
      <c r="G197" s="984">
        <v>0</v>
      </c>
      <c r="H197" s="984">
        <v>0</v>
      </c>
      <c r="I197" s="985">
        <v>0</v>
      </c>
      <c r="J197" s="141">
        <v>0</v>
      </c>
      <c r="K197" s="984">
        <v>0</v>
      </c>
      <c r="L197" s="984">
        <v>0</v>
      </c>
      <c r="M197" s="984">
        <v>0</v>
      </c>
      <c r="N197" s="985">
        <v>0</v>
      </c>
      <c r="O197" s="145">
        <v>0</v>
      </c>
      <c r="P197" s="146">
        <v>0</v>
      </c>
      <c r="Q197" s="135">
        <v>49959200</v>
      </c>
    </row>
    <row r="198" spans="1:17" s="569" customFormat="1" ht="90">
      <c r="A198" s="591"/>
      <c r="B198" s="232">
        <v>250330</v>
      </c>
      <c r="C198" s="232" t="s">
        <v>839</v>
      </c>
      <c r="D198" s="229" t="s">
        <v>549</v>
      </c>
      <c r="E198" s="141">
        <v>55695100</v>
      </c>
      <c r="F198" s="984">
        <v>55695100</v>
      </c>
      <c r="G198" s="984">
        <v>0</v>
      </c>
      <c r="H198" s="984">
        <v>0</v>
      </c>
      <c r="I198" s="985">
        <v>0</v>
      </c>
      <c r="J198" s="141">
        <v>0</v>
      </c>
      <c r="K198" s="984">
        <v>0</v>
      </c>
      <c r="L198" s="984">
        <v>0</v>
      </c>
      <c r="M198" s="984">
        <v>0</v>
      </c>
      <c r="N198" s="985">
        <v>0</v>
      </c>
      <c r="O198" s="145">
        <v>0</v>
      </c>
      <c r="P198" s="146">
        <v>0</v>
      </c>
      <c r="Q198" s="135">
        <v>55695100</v>
      </c>
    </row>
    <row r="199" spans="1:17" s="569" customFormat="1" ht="36">
      <c r="A199" s="591"/>
      <c r="B199" s="897" t="s">
        <v>953</v>
      </c>
      <c r="C199" s="897" t="s">
        <v>839</v>
      </c>
      <c r="D199" s="1165" t="s">
        <v>719</v>
      </c>
      <c r="E199" s="894">
        <v>36423600</v>
      </c>
      <c r="F199" s="988">
        <v>34842000</v>
      </c>
      <c r="G199" s="1044">
        <v>0</v>
      </c>
      <c r="H199" s="1044">
        <v>0</v>
      </c>
      <c r="I199" s="1045">
        <v>1581600</v>
      </c>
      <c r="J199" s="1015">
        <v>0</v>
      </c>
      <c r="K199" s="1044">
        <v>0</v>
      </c>
      <c r="L199" s="1044">
        <v>0</v>
      </c>
      <c r="M199" s="1044">
        <v>0</v>
      </c>
      <c r="N199" s="1045">
        <v>0</v>
      </c>
      <c r="O199" s="1047">
        <v>0</v>
      </c>
      <c r="P199" s="1048">
        <v>0</v>
      </c>
      <c r="Q199" s="1050">
        <v>36423600</v>
      </c>
    </row>
    <row r="200" spans="1:17" s="569" customFormat="1" ht="126">
      <c r="A200" s="591"/>
      <c r="B200" s="897"/>
      <c r="C200" s="897"/>
      <c r="D200" s="1165" t="s">
        <v>720</v>
      </c>
      <c r="E200" s="894">
        <v>1581600</v>
      </c>
      <c r="F200" s="988">
        <v>0</v>
      </c>
      <c r="G200" s="1044">
        <v>0</v>
      </c>
      <c r="H200" s="1044">
        <v>0</v>
      </c>
      <c r="I200" s="1045">
        <v>1581600</v>
      </c>
      <c r="J200" s="1015">
        <v>0</v>
      </c>
      <c r="K200" s="1044">
        <v>0</v>
      </c>
      <c r="L200" s="1044">
        <v>0</v>
      </c>
      <c r="M200" s="1044">
        <v>0</v>
      </c>
      <c r="N200" s="1045">
        <v>0</v>
      </c>
      <c r="O200" s="1047">
        <v>0</v>
      </c>
      <c r="P200" s="1048">
        <v>0</v>
      </c>
      <c r="Q200" s="1050">
        <v>1581600</v>
      </c>
    </row>
    <row r="201" spans="1:17" s="569" customFormat="1" ht="20.25">
      <c r="A201" s="591"/>
      <c r="B201" s="897"/>
      <c r="C201" s="897"/>
      <c r="D201" s="1165" t="s">
        <v>721</v>
      </c>
      <c r="E201" s="894">
        <v>34842000</v>
      </c>
      <c r="F201" s="988">
        <v>34842000</v>
      </c>
      <c r="G201" s="1044">
        <v>0</v>
      </c>
      <c r="H201" s="1044">
        <v>0</v>
      </c>
      <c r="I201" s="1045">
        <v>0</v>
      </c>
      <c r="J201" s="1015">
        <v>0</v>
      </c>
      <c r="K201" s="1044">
        <v>0</v>
      </c>
      <c r="L201" s="1044">
        <v>0</v>
      </c>
      <c r="M201" s="1044">
        <v>0</v>
      </c>
      <c r="N201" s="1045">
        <v>0</v>
      </c>
      <c r="O201" s="1047">
        <v>0</v>
      </c>
      <c r="P201" s="1048">
        <v>0</v>
      </c>
      <c r="Q201" s="1050">
        <v>34842000</v>
      </c>
    </row>
    <row r="202" spans="1:17" s="569" customFormat="1" ht="36">
      <c r="A202" s="591"/>
      <c r="B202" s="897" t="s">
        <v>931</v>
      </c>
      <c r="C202" s="897" t="s">
        <v>839</v>
      </c>
      <c r="D202" s="1165" t="s">
        <v>722</v>
      </c>
      <c r="E202" s="894">
        <v>44466300</v>
      </c>
      <c r="F202" s="988">
        <v>44466300</v>
      </c>
      <c r="G202" s="1044">
        <v>0</v>
      </c>
      <c r="H202" s="1044">
        <v>0</v>
      </c>
      <c r="I202" s="1045">
        <v>0</v>
      </c>
      <c r="J202" s="1015">
        <v>0</v>
      </c>
      <c r="K202" s="1044">
        <v>0</v>
      </c>
      <c r="L202" s="1044">
        <v>0</v>
      </c>
      <c r="M202" s="1044">
        <v>0</v>
      </c>
      <c r="N202" s="1045">
        <v>0</v>
      </c>
      <c r="O202" s="1047">
        <v>0</v>
      </c>
      <c r="P202" s="1048">
        <v>0</v>
      </c>
      <c r="Q202" s="1050">
        <v>44466300</v>
      </c>
    </row>
    <row r="203" spans="1:17" s="1046" customFormat="1" ht="54">
      <c r="A203" s="1043"/>
      <c r="B203" s="897"/>
      <c r="C203" s="897"/>
      <c r="D203" s="1165" t="s">
        <v>723</v>
      </c>
      <c r="E203" s="894">
        <v>15495100</v>
      </c>
      <c r="F203" s="988">
        <v>15495100</v>
      </c>
      <c r="G203" s="1044">
        <v>0</v>
      </c>
      <c r="H203" s="1044">
        <v>0</v>
      </c>
      <c r="I203" s="1045">
        <v>0</v>
      </c>
      <c r="J203" s="1015">
        <v>0</v>
      </c>
      <c r="K203" s="1044">
        <v>0</v>
      </c>
      <c r="L203" s="1044">
        <v>0</v>
      </c>
      <c r="M203" s="1044">
        <v>0</v>
      </c>
      <c r="N203" s="1045">
        <v>0</v>
      </c>
      <c r="O203" s="1047">
        <v>0</v>
      </c>
      <c r="P203" s="1048">
        <v>0</v>
      </c>
      <c r="Q203" s="1050">
        <v>15495100</v>
      </c>
    </row>
    <row r="204" spans="1:17" s="1049" customFormat="1" ht="54">
      <c r="A204" s="1043"/>
      <c r="B204" s="897"/>
      <c r="C204" s="876"/>
      <c r="D204" s="1165" t="s">
        <v>724</v>
      </c>
      <c r="E204" s="894">
        <v>278000</v>
      </c>
      <c r="F204" s="988">
        <v>278000</v>
      </c>
      <c r="G204" s="1044">
        <v>0</v>
      </c>
      <c r="H204" s="1044">
        <v>0</v>
      </c>
      <c r="I204" s="1045">
        <v>0</v>
      </c>
      <c r="J204" s="1015">
        <v>0</v>
      </c>
      <c r="K204" s="1044">
        <v>0</v>
      </c>
      <c r="L204" s="1044">
        <v>0</v>
      </c>
      <c r="M204" s="1044">
        <v>0</v>
      </c>
      <c r="N204" s="1045">
        <v>0</v>
      </c>
      <c r="O204" s="1047">
        <v>0</v>
      </c>
      <c r="P204" s="1048">
        <v>0</v>
      </c>
      <c r="Q204" s="1050">
        <v>278000</v>
      </c>
    </row>
    <row r="205" spans="1:17" s="1049" customFormat="1" ht="36">
      <c r="A205" s="1043"/>
      <c r="B205" s="897"/>
      <c r="C205" s="897"/>
      <c r="D205" s="1165" t="s">
        <v>725</v>
      </c>
      <c r="E205" s="894">
        <v>28693200</v>
      </c>
      <c r="F205" s="988">
        <v>28693200</v>
      </c>
      <c r="G205" s="1044">
        <v>0</v>
      </c>
      <c r="H205" s="1044">
        <v>0</v>
      </c>
      <c r="I205" s="1045">
        <v>0</v>
      </c>
      <c r="J205" s="1015">
        <v>0</v>
      </c>
      <c r="K205" s="1044">
        <v>0</v>
      </c>
      <c r="L205" s="1044">
        <v>0</v>
      </c>
      <c r="M205" s="1044">
        <v>0</v>
      </c>
      <c r="N205" s="1045">
        <v>0</v>
      </c>
      <c r="O205" s="1047">
        <v>0</v>
      </c>
      <c r="P205" s="1048">
        <v>0</v>
      </c>
      <c r="Q205" s="1050">
        <v>28693200</v>
      </c>
    </row>
    <row r="206" spans="1:17" s="590" customFormat="1" ht="72">
      <c r="A206" s="591"/>
      <c r="B206" s="168" t="s">
        <v>660</v>
      </c>
      <c r="C206" s="168" t="s">
        <v>822</v>
      </c>
      <c r="D206" s="1180" t="s">
        <v>661</v>
      </c>
      <c r="E206" s="143">
        <v>5155700</v>
      </c>
      <c r="F206" s="58">
        <v>0</v>
      </c>
      <c r="G206" s="58">
        <v>0</v>
      </c>
      <c r="H206" s="58">
        <v>0</v>
      </c>
      <c r="I206" s="59">
        <v>5155700</v>
      </c>
      <c r="J206" s="143">
        <v>0</v>
      </c>
      <c r="K206" s="58">
        <v>0</v>
      </c>
      <c r="L206" s="58">
        <v>0</v>
      </c>
      <c r="M206" s="58">
        <v>0</v>
      </c>
      <c r="N206" s="59">
        <v>0</v>
      </c>
      <c r="O206" s="141">
        <v>0</v>
      </c>
      <c r="P206" s="461">
        <v>0</v>
      </c>
      <c r="Q206" s="120">
        <v>5155700</v>
      </c>
    </row>
    <row r="207" spans="1:17" s="569" customFormat="1" ht="181.5" customHeight="1">
      <c r="A207" s="600"/>
      <c r="B207" s="232">
        <v>250376</v>
      </c>
      <c r="C207" s="232" t="s">
        <v>839</v>
      </c>
      <c r="D207" s="229" t="s">
        <v>67</v>
      </c>
      <c r="E207" s="143">
        <v>18048500</v>
      </c>
      <c r="F207" s="58">
        <v>18048500</v>
      </c>
      <c r="G207" s="58">
        <v>0</v>
      </c>
      <c r="H207" s="58">
        <v>0</v>
      </c>
      <c r="I207" s="59">
        <v>0</v>
      </c>
      <c r="J207" s="143">
        <v>0</v>
      </c>
      <c r="K207" s="58">
        <v>0</v>
      </c>
      <c r="L207" s="58">
        <v>0</v>
      </c>
      <c r="M207" s="58">
        <v>0</v>
      </c>
      <c r="N207" s="59">
        <v>0</v>
      </c>
      <c r="O207" s="141">
        <v>0</v>
      </c>
      <c r="P207" s="461">
        <v>0</v>
      </c>
      <c r="Q207" s="120">
        <v>18048500</v>
      </c>
    </row>
    <row r="208" spans="1:17" s="569" customFormat="1" ht="20.25">
      <c r="A208" s="600"/>
      <c r="B208" s="230">
        <v>250380</v>
      </c>
      <c r="C208" s="230" t="s">
        <v>839</v>
      </c>
      <c r="D208" s="229" t="s">
        <v>685</v>
      </c>
      <c r="E208" s="143">
        <v>8785031</v>
      </c>
      <c r="F208" s="58">
        <v>8785031</v>
      </c>
      <c r="G208" s="58">
        <v>0</v>
      </c>
      <c r="H208" s="58">
        <v>0</v>
      </c>
      <c r="I208" s="59">
        <v>0</v>
      </c>
      <c r="J208" s="143">
        <v>0</v>
      </c>
      <c r="K208" s="58">
        <v>0</v>
      </c>
      <c r="L208" s="58">
        <v>0</v>
      </c>
      <c r="M208" s="58">
        <v>0</v>
      </c>
      <c r="N208" s="59">
        <v>0</v>
      </c>
      <c r="O208" s="141">
        <v>0</v>
      </c>
      <c r="P208" s="461">
        <v>0</v>
      </c>
      <c r="Q208" s="120">
        <v>8785031</v>
      </c>
    </row>
    <row r="209" spans="1:17" s="569" customFormat="1" ht="108">
      <c r="A209" s="600"/>
      <c r="B209" s="230"/>
      <c r="C209" s="230"/>
      <c r="D209" s="229" t="s">
        <v>289</v>
      </c>
      <c r="E209" s="143">
        <v>3022300</v>
      </c>
      <c r="F209" s="58">
        <v>3022300</v>
      </c>
      <c r="G209" s="58">
        <v>0</v>
      </c>
      <c r="H209" s="58">
        <v>0</v>
      </c>
      <c r="I209" s="59">
        <v>0</v>
      </c>
      <c r="J209" s="143">
        <v>0</v>
      </c>
      <c r="K209" s="58">
        <v>0</v>
      </c>
      <c r="L209" s="58">
        <v>0</v>
      </c>
      <c r="M209" s="58">
        <v>0</v>
      </c>
      <c r="N209" s="59">
        <v>0</v>
      </c>
      <c r="O209" s="143">
        <v>0</v>
      </c>
      <c r="P209" s="144">
        <v>0</v>
      </c>
      <c r="Q209" s="120">
        <v>3022300</v>
      </c>
    </row>
    <row r="210" spans="1:17" s="569" customFormat="1" ht="36">
      <c r="A210" s="600"/>
      <c r="B210" s="230"/>
      <c r="C210" s="230"/>
      <c r="D210" s="229" t="s">
        <v>1182</v>
      </c>
      <c r="E210" s="143">
        <v>630400</v>
      </c>
      <c r="F210" s="58">
        <v>630400</v>
      </c>
      <c r="G210" s="58">
        <v>0</v>
      </c>
      <c r="H210" s="58">
        <v>0</v>
      </c>
      <c r="I210" s="59">
        <v>0</v>
      </c>
      <c r="J210" s="143">
        <v>0</v>
      </c>
      <c r="K210" s="58">
        <v>0</v>
      </c>
      <c r="L210" s="58">
        <v>0</v>
      </c>
      <c r="M210" s="58">
        <v>0</v>
      </c>
      <c r="N210" s="59">
        <v>0</v>
      </c>
      <c r="O210" s="143">
        <v>0</v>
      </c>
      <c r="P210" s="144">
        <v>0</v>
      </c>
      <c r="Q210" s="120">
        <v>630400</v>
      </c>
    </row>
    <row r="211" spans="1:17" s="569" customFormat="1" ht="72">
      <c r="A211" s="600"/>
      <c r="B211" s="230"/>
      <c r="C211" s="230"/>
      <c r="D211" s="229" t="s">
        <v>756</v>
      </c>
      <c r="E211" s="143">
        <v>756000</v>
      </c>
      <c r="F211" s="58">
        <v>756000</v>
      </c>
      <c r="G211" s="58">
        <v>0</v>
      </c>
      <c r="H211" s="58">
        <v>0</v>
      </c>
      <c r="I211" s="59">
        <v>0</v>
      </c>
      <c r="J211" s="143">
        <v>0</v>
      </c>
      <c r="K211" s="58">
        <v>0</v>
      </c>
      <c r="L211" s="58">
        <v>0</v>
      </c>
      <c r="M211" s="58">
        <v>0</v>
      </c>
      <c r="N211" s="59">
        <v>0</v>
      </c>
      <c r="O211" s="143">
        <v>0</v>
      </c>
      <c r="P211" s="144">
        <v>0</v>
      </c>
      <c r="Q211" s="120">
        <v>756000</v>
      </c>
    </row>
    <row r="212" spans="1:17" s="569" customFormat="1" ht="90">
      <c r="A212" s="600"/>
      <c r="B212" s="230"/>
      <c r="C212" s="230"/>
      <c r="D212" s="229" t="s">
        <v>610</v>
      </c>
      <c r="E212" s="143">
        <v>1000000</v>
      </c>
      <c r="F212" s="58">
        <v>1000000</v>
      </c>
      <c r="G212" s="58">
        <v>0</v>
      </c>
      <c r="H212" s="58">
        <v>0</v>
      </c>
      <c r="I212" s="59">
        <v>0</v>
      </c>
      <c r="J212" s="143">
        <v>0</v>
      </c>
      <c r="K212" s="58">
        <v>0</v>
      </c>
      <c r="L212" s="58">
        <v>0</v>
      </c>
      <c r="M212" s="58">
        <v>0</v>
      </c>
      <c r="N212" s="59">
        <v>0</v>
      </c>
      <c r="O212" s="143">
        <v>0</v>
      </c>
      <c r="P212" s="144">
        <v>0</v>
      </c>
      <c r="Q212" s="120">
        <v>1000000</v>
      </c>
    </row>
    <row r="213" spans="1:17" s="569" customFormat="1" ht="90">
      <c r="A213" s="600"/>
      <c r="B213" s="230"/>
      <c r="C213" s="230"/>
      <c r="D213" s="229" t="s">
        <v>946</v>
      </c>
      <c r="E213" s="143">
        <v>131553</v>
      </c>
      <c r="F213" s="58">
        <v>131553</v>
      </c>
      <c r="G213" s="58">
        <v>0</v>
      </c>
      <c r="H213" s="58">
        <v>0</v>
      </c>
      <c r="I213" s="59">
        <v>0</v>
      </c>
      <c r="J213" s="143">
        <v>0</v>
      </c>
      <c r="K213" s="58">
        <v>0</v>
      </c>
      <c r="L213" s="58">
        <v>0</v>
      </c>
      <c r="M213" s="58">
        <v>0</v>
      </c>
      <c r="N213" s="59">
        <v>0</v>
      </c>
      <c r="O213" s="143">
        <v>0</v>
      </c>
      <c r="P213" s="144">
        <v>0</v>
      </c>
      <c r="Q213" s="120">
        <v>131553</v>
      </c>
    </row>
    <row r="214" spans="1:17" s="569" customFormat="1" ht="54">
      <c r="A214" s="600"/>
      <c r="B214" s="230"/>
      <c r="C214" s="230"/>
      <c r="D214" s="229" t="s">
        <v>131</v>
      </c>
      <c r="E214" s="143">
        <v>500000</v>
      </c>
      <c r="F214" s="58">
        <v>500000</v>
      </c>
      <c r="G214" s="58">
        <v>0</v>
      </c>
      <c r="H214" s="58">
        <v>0</v>
      </c>
      <c r="I214" s="59">
        <v>0</v>
      </c>
      <c r="J214" s="143">
        <v>0</v>
      </c>
      <c r="K214" s="58">
        <v>0</v>
      </c>
      <c r="L214" s="58">
        <v>0</v>
      </c>
      <c r="M214" s="58">
        <v>0</v>
      </c>
      <c r="N214" s="59">
        <v>0</v>
      </c>
      <c r="O214" s="143">
        <v>0</v>
      </c>
      <c r="P214" s="144">
        <v>0</v>
      </c>
      <c r="Q214" s="120">
        <v>500000</v>
      </c>
    </row>
    <row r="215" spans="1:17" s="569" customFormat="1" ht="54">
      <c r="A215" s="600"/>
      <c r="B215" s="230"/>
      <c r="C215" s="230"/>
      <c r="D215" s="229" t="s">
        <v>954</v>
      </c>
      <c r="E215" s="143">
        <v>248078</v>
      </c>
      <c r="F215" s="58">
        <v>248078</v>
      </c>
      <c r="G215" s="58">
        <v>0</v>
      </c>
      <c r="H215" s="58">
        <v>0</v>
      </c>
      <c r="I215" s="59">
        <v>0</v>
      </c>
      <c r="J215" s="143">
        <v>0</v>
      </c>
      <c r="K215" s="58">
        <v>0</v>
      </c>
      <c r="L215" s="58">
        <v>0</v>
      </c>
      <c r="M215" s="58">
        <v>0</v>
      </c>
      <c r="N215" s="59">
        <v>0</v>
      </c>
      <c r="O215" s="143">
        <v>0</v>
      </c>
      <c r="P215" s="144">
        <v>0</v>
      </c>
      <c r="Q215" s="120">
        <v>248078</v>
      </c>
    </row>
    <row r="216" spans="1:17" s="569" customFormat="1" ht="36">
      <c r="A216" s="600"/>
      <c r="B216" s="230"/>
      <c r="C216" s="230"/>
      <c r="D216" s="229" t="s">
        <v>241</v>
      </c>
      <c r="E216" s="143">
        <v>2496700</v>
      </c>
      <c r="F216" s="58">
        <v>2496700</v>
      </c>
      <c r="G216" s="58">
        <v>0</v>
      </c>
      <c r="H216" s="58">
        <v>0</v>
      </c>
      <c r="I216" s="59">
        <v>0</v>
      </c>
      <c r="J216" s="143">
        <v>0</v>
      </c>
      <c r="K216" s="58">
        <v>0</v>
      </c>
      <c r="L216" s="58">
        <v>0</v>
      </c>
      <c r="M216" s="58">
        <v>0</v>
      </c>
      <c r="N216" s="59">
        <v>0</v>
      </c>
      <c r="O216" s="143">
        <v>0</v>
      </c>
      <c r="P216" s="144">
        <v>0</v>
      </c>
      <c r="Q216" s="120">
        <v>2496700</v>
      </c>
    </row>
    <row r="217" spans="1:17" s="569" customFormat="1" ht="273.75" customHeight="1">
      <c r="A217" s="600"/>
      <c r="B217" s="230" t="s">
        <v>498</v>
      </c>
      <c r="C217" s="230" t="s">
        <v>839</v>
      </c>
      <c r="D217" s="229" t="s">
        <v>949</v>
      </c>
      <c r="E217" s="141">
        <v>71464800</v>
      </c>
      <c r="F217" s="58">
        <v>71464800</v>
      </c>
      <c r="G217" s="58">
        <v>0</v>
      </c>
      <c r="H217" s="58">
        <v>0</v>
      </c>
      <c r="I217" s="59">
        <v>0</v>
      </c>
      <c r="J217" s="143">
        <v>6878600</v>
      </c>
      <c r="K217" s="58">
        <v>6878600</v>
      </c>
      <c r="L217" s="58">
        <v>0</v>
      </c>
      <c r="M217" s="58">
        <v>0</v>
      </c>
      <c r="N217" s="59">
        <v>0</v>
      </c>
      <c r="O217" s="143">
        <v>0</v>
      </c>
      <c r="P217" s="144">
        <v>0</v>
      </c>
      <c r="Q217" s="120">
        <v>78343400</v>
      </c>
    </row>
    <row r="218" spans="1:17" s="569" customFormat="1" ht="86.25" customHeight="1">
      <c r="A218" s="600"/>
      <c r="B218" s="230">
        <v>250384</v>
      </c>
      <c r="C218" s="230" t="s">
        <v>822</v>
      </c>
      <c r="D218" s="229" t="s">
        <v>951</v>
      </c>
      <c r="E218" s="141">
        <v>9734505</v>
      </c>
      <c r="F218" s="58">
        <v>0</v>
      </c>
      <c r="G218" s="58">
        <v>0</v>
      </c>
      <c r="H218" s="58">
        <v>0</v>
      </c>
      <c r="I218" s="59">
        <v>9734505</v>
      </c>
      <c r="J218" s="143">
        <v>0</v>
      </c>
      <c r="K218" s="58">
        <v>0</v>
      </c>
      <c r="L218" s="58">
        <v>0</v>
      </c>
      <c r="M218" s="58">
        <v>0</v>
      </c>
      <c r="N218" s="59">
        <v>0</v>
      </c>
      <c r="O218" s="143">
        <v>0</v>
      </c>
      <c r="P218" s="144">
        <v>0</v>
      </c>
      <c r="Q218" s="120">
        <v>9734505</v>
      </c>
    </row>
    <row r="219" spans="1:17" s="569" customFormat="1" ht="129" customHeight="1">
      <c r="A219" s="600"/>
      <c r="B219" s="230" t="s">
        <v>947</v>
      </c>
      <c r="C219" s="230" t="s">
        <v>839</v>
      </c>
      <c r="D219" s="229" t="s">
        <v>948</v>
      </c>
      <c r="E219" s="141">
        <v>1473300</v>
      </c>
      <c r="F219" s="58">
        <v>1473300</v>
      </c>
      <c r="G219" s="58">
        <v>0</v>
      </c>
      <c r="H219" s="58">
        <v>0</v>
      </c>
      <c r="I219" s="59">
        <v>0</v>
      </c>
      <c r="J219" s="143">
        <v>0</v>
      </c>
      <c r="K219" s="58">
        <v>0</v>
      </c>
      <c r="L219" s="58">
        <v>0</v>
      </c>
      <c r="M219" s="58">
        <v>0</v>
      </c>
      <c r="N219" s="59">
        <v>0</v>
      </c>
      <c r="O219" s="143">
        <v>0</v>
      </c>
      <c r="P219" s="144">
        <v>0</v>
      </c>
      <c r="Q219" s="120">
        <v>1473300</v>
      </c>
    </row>
    <row r="220" spans="1:17" ht="72" thickBot="1">
      <c r="A220" s="579"/>
      <c r="B220" s="230">
        <v>250388</v>
      </c>
      <c r="C220" s="230" t="s">
        <v>839</v>
      </c>
      <c r="D220" s="235" t="s">
        <v>962</v>
      </c>
      <c r="E220" s="143">
        <v>47598600</v>
      </c>
      <c r="F220" s="58">
        <v>47598600</v>
      </c>
      <c r="G220" s="58">
        <v>0</v>
      </c>
      <c r="H220" s="58">
        <v>0</v>
      </c>
      <c r="I220" s="59">
        <v>0</v>
      </c>
      <c r="J220" s="143">
        <v>0</v>
      </c>
      <c r="K220" s="58">
        <v>0</v>
      </c>
      <c r="L220" s="58">
        <v>0</v>
      </c>
      <c r="M220" s="58">
        <v>0</v>
      </c>
      <c r="N220" s="59">
        <v>0</v>
      </c>
      <c r="O220" s="143">
        <v>0</v>
      </c>
      <c r="P220" s="144">
        <v>0</v>
      </c>
      <c r="Q220" s="120">
        <v>47598600</v>
      </c>
    </row>
    <row r="221" spans="1:17" ht="21" thickBot="1">
      <c r="A221" s="579"/>
      <c r="B221" s="237" t="s">
        <v>324</v>
      </c>
      <c r="C221" s="237"/>
      <c r="D221" s="1166" t="s">
        <v>309</v>
      </c>
      <c r="E221" s="631">
        <v>3241035923</v>
      </c>
      <c r="F221" s="631">
        <v>3217412907</v>
      </c>
      <c r="G221" s="631">
        <v>503638010</v>
      </c>
      <c r="H221" s="631">
        <v>111783566</v>
      </c>
      <c r="I221" s="631">
        <v>23371094</v>
      </c>
      <c r="J221" s="631">
        <v>129015707</v>
      </c>
      <c r="K221" s="631">
        <v>76476240</v>
      </c>
      <c r="L221" s="631">
        <v>11486277</v>
      </c>
      <c r="M221" s="631">
        <v>3270397</v>
      </c>
      <c r="N221" s="631">
        <v>52539467</v>
      </c>
      <c r="O221" s="631">
        <v>31630855</v>
      </c>
      <c r="P221" s="631">
        <v>23708596</v>
      </c>
      <c r="Q221" s="631">
        <v>3370051630</v>
      </c>
    </row>
    <row r="222" spans="1:17" ht="21">
      <c r="A222" s="579"/>
      <c r="B222" s="632"/>
      <c r="C222" s="632"/>
      <c r="D222" s="633"/>
      <c r="E222" s="550"/>
      <c r="F222" s="550"/>
      <c r="G222" s="550"/>
      <c r="H222" s="550"/>
      <c r="I222" s="550"/>
      <c r="J222" s="550"/>
      <c r="K222" s="550"/>
      <c r="L222" s="550"/>
      <c r="M222" s="550"/>
      <c r="N222" s="550"/>
      <c r="O222" s="550"/>
      <c r="P222" s="550"/>
      <c r="Q222" s="550"/>
    </row>
    <row r="223" spans="1:17" ht="21">
      <c r="A223" s="579"/>
      <c r="B223" s="634"/>
      <c r="C223" s="634"/>
      <c r="D223" s="633"/>
      <c r="E223" s="635"/>
      <c r="F223" s="635"/>
      <c r="G223" s="635"/>
      <c r="H223" s="635"/>
      <c r="I223" s="635"/>
      <c r="J223" s="635"/>
      <c r="K223" s="635"/>
      <c r="L223" s="635"/>
      <c r="M223" s="635"/>
      <c r="N223" s="635"/>
      <c r="O223" s="635"/>
      <c r="P223" s="635"/>
      <c r="Q223" s="635"/>
    </row>
    <row r="224" spans="1:17" ht="21">
      <c r="A224" s="579"/>
      <c r="B224" s="634"/>
      <c r="C224" s="634"/>
      <c r="D224" s="633"/>
      <c r="E224" s="635"/>
      <c r="F224" s="635"/>
      <c r="G224" s="635"/>
      <c r="H224" s="635"/>
      <c r="I224" s="635"/>
      <c r="J224" s="635"/>
      <c r="K224" s="635"/>
      <c r="L224" s="635"/>
      <c r="M224" s="635"/>
      <c r="N224" s="635"/>
      <c r="O224" s="635"/>
      <c r="P224" s="635"/>
      <c r="Q224" s="636"/>
    </row>
    <row r="225" spans="1:17" ht="12.75">
      <c r="A225" s="579"/>
      <c r="B225" s="634"/>
      <c r="C225" s="634"/>
      <c r="D225" s="548"/>
      <c r="E225" s="636"/>
      <c r="F225" s="636"/>
      <c r="G225" s="636"/>
      <c r="H225" s="636"/>
      <c r="I225" s="636"/>
      <c r="J225" s="636"/>
      <c r="K225" s="636"/>
      <c r="L225" s="636"/>
      <c r="M225" s="636"/>
      <c r="N225" s="636"/>
      <c r="O225" s="636"/>
      <c r="P225" s="636"/>
      <c r="Q225" s="636"/>
    </row>
    <row r="226" spans="1:17" ht="12.75">
      <c r="A226" s="579"/>
      <c r="B226" s="634"/>
      <c r="C226" s="634"/>
      <c r="D226" s="548"/>
      <c r="E226" s="636"/>
      <c r="F226" s="636"/>
      <c r="G226" s="636"/>
      <c r="H226" s="636"/>
      <c r="I226" s="636"/>
      <c r="J226" s="636"/>
      <c r="K226" s="636"/>
      <c r="L226" s="636"/>
      <c r="M226" s="636"/>
      <c r="N226" s="636"/>
      <c r="O226" s="636"/>
      <c r="P226" s="636"/>
      <c r="Q226" s="636"/>
    </row>
    <row r="227" spans="1:17" ht="44.25" customHeight="1">
      <c r="A227" s="579"/>
      <c r="B227" s="634"/>
      <c r="C227" s="634"/>
      <c r="D227" s="548"/>
      <c r="E227" s="636"/>
      <c r="F227" s="636"/>
      <c r="G227" s="636"/>
      <c r="H227" s="636"/>
      <c r="I227" s="636"/>
      <c r="J227" s="636"/>
      <c r="K227" s="636"/>
      <c r="L227" s="636"/>
      <c r="M227" s="636"/>
      <c r="N227" s="636"/>
      <c r="O227" s="636"/>
      <c r="P227" s="636"/>
      <c r="Q227" s="636"/>
    </row>
    <row r="228" spans="1:17" ht="12.75">
      <c r="A228" s="579"/>
      <c r="B228" s="634"/>
      <c r="C228" s="634"/>
      <c r="D228" s="548"/>
      <c r="E228" s="636"/>
      <c r="F228" s="636"/>
      <c r="G228" s="636"/>
      <c r="H228" s="636"/>
      <c r="I228" s="636"/>
      <c r="J228" s="636"/>
      <c r="K228" s="636"/>
      <c r="L228" s="636"/>
      <c r="M228" s="636"/>
      <c r="N228" s="636"/>
      <c r="O228" s="636"/>
      <c r="P228" s="636"/>
      <c r="Q228" s="636"/>
    </row>
    <row r="229" spans="1:17" ht="12.75">
      <c r="A229" s="579"/>
      <c r="B229" s="634"/>
      <c r="C229" s="634"/>
      <c r="D229" s="548"/>
      <c r="E229" s="636"/>
      <c r="F229" s="636"/>
      <c r="G229" s="636"/>
      <c r="H229" s="636"/>
      <c r="I229" s="636"/>
      <c r="J229" s="636"/>
      <c r="K229" s="636"/>
      <c r="L229" s="636"/>
      <c r="M229" s="636"/>
      <c r="N229" s="636"/>
      <c r="O229" s="636"/>
      <c r="P229" s="636"/>
      <c r="Q229" s="636"/>
    </row>
    <row r="230" spans="1:17" ht="12.75">
      <c r="A230" s="579"/>
      <c r="B230" s="634"/>
      <c r="C230" s="634"/>
      <c r="D230" s="548"/>
      <c r="E230" s="636"/>
      <c r="F230" s="636"/>
      <c r="G230" s="636"/>
      <c r="H230" s="636"/>
      <c r="I230" s="636"/>
      <c r="J230" s="636"/>
      <c r="K230" s="636"/>
      <c r="L230" s="636"/>
      <c r="M230" s="636"/>
      <c r="N230" s="636"/>
      <c r="O230" s="636"/>
      <c r="P230" s="636"/>
      <c r="Q230" s="636"/>
    </row>
    <row r="231" spans="1:17" ht="12.75">
      <c r="A231" s="579"/>
      <c r="B231" s="634"/>
      <c r="C231" s="634"/>
      <c r="D231" s="548"/>
      <c r="E231" s="636"/>
      <c r="F231" s="636"/>
      <c r="G231" s="636"/>
      <c r="H231" s="636"/>
      <c r="I231" s="636"/>
      <c r="J231" s="636"/>
      <c r="K231" s="636"/>
      <c r="L231" s="636"/>
      <c r="M231" s="636"/>
      <c r="N231" s="636"/>
      <c r="O231" s="636"/>
      <c r="P231" s="636"/>
      <c r="Q231" s="636"/>
    </row>
    <row r="232" spans="1:17" ht="12.75">
      <c r="A232" s="579"/>
      <c r="B232" s="634"/>
      <c r="C232" s="634"/>
      <c r="D232" s="548"/>
      <c r="E232" s="636"/>
      <c r="F232" s="636"/>
      <c r="G232" s="636"/>
      <c r="H232" s="636"/>
      <c r="I232" s="636"/>
      <c r="J232" s="636"/>
      <c r="K232" s="636"/>
      <c r="L232" s="636"/>
      <c r="M232" s="636"/>
      <c r="N232" s="636"/>
      <c r="O232" s="636"/>
      <c r="P232" s="636"/>
      <c r="Q232" s="636"/>
    </row>
    <row r="233" spans="1:17" ht="12.75">
      <c r="A233" s="579"/>
      <c r="B233" s="634"/>
      <c r="C233" s="634"/>
      <c r="D233" s="548"/>
      <c r="E233" s="636"/>
      <c r="F233" s="636"/>
      <c r="G233" s="636"/>
      <c r="H233" s="636"/>
      <c r="I233" s="636"/>
      <c r="J233" s="636"/>
      <c r="K233" s="636"/>
      <c r="L233" s="636"/>
      <c r="M233" s="636"/>
      <c r="N233" s="636"/>
      <c r="O233" s="636"/>
      <c r="P233" s="636"/>
      <c r="Q233" s="636"/>
    </row>
    <row r="234" spans="1:17" ht="12.75">
      <c r="A234" s="579"/>
      <c r="B234" s="634"/>
      <c r="C234" s="634"/>
      <c r="D234" s="548"/>
      <c r="E234" s="636"/>
      <c r="F234" s="636"/>
      <c r="G234" s="636"/>
      <c r="H234" s="636"/>
      <c r="I234" s="636"/>
      <c r="J234" s="636"/>
      <c r="K234" s="636"/>
      <c r="L234" s="636"/>
      <c r="M234" s="636"/>
      <c r="N234" s="636"/>
      <c r="O234" s="636"/>
      <c r="P234" s="636"/>
      <c r="Q234" s="636"/>
    </row>
    <row r="235" spans="1:17" ht="12.75">
      <c r="A235" s="579"/>
      <c r="B235" s="634"/>
      <c r="C235" s="634"/>
      <c r="D235" s="548"/>
      <c r="E235" s="636"/>
      <c r="F235" s="636"/>
      <c r="G235" s="636"/>
      <c r="H235" s="636"/>
      <c r="I235" s="636"/>
      <c r="J235" s="636"/>
      <c r="K235" s="636"/>
      <c r="L235" s="636"/>
      <c r="M235" s="636"/>
      <c r="N235" s="636"/>
      <c r="O235" s="636"/>
      <c r="P235" s="636"/>
      <c r="Q235" s="636"/>
    </row>
    <row r="236" spans="1:17" ht="12.75">
      <c r="A236" s="579"/>
      <c r="B236" s="634"/>
      <c r="C236" s="634"/>
      <c r="D236" s="548"/>
      <c r="E236" s="636"/>
      <c r="F236" s="636"/>
      <c r="G236" s="636"/>
      <c r="H236" s="636"/>
      <c r="I236" s="636"/>
      <c r="J236" s="636"/>
      <c r="K236" s="636"/>
      <c r="L236" s="636"/>
      <c r="M236" s="636"/>
      <c r="N236" s="636"/>
      <c r="O236" s="636"/>
      <c r="P236" s="636"/>
      <c r="Q236" s="636"/>
    </row>
    <row r="237" spans="1:17" ht="12.75">
      <c r="A237" s="579"/>
      <c r="B237" s="634"/>
      <c r="C237" s="634"/>
      <c r="D237" s="548"/>
      <c r="E237" s="636"/>
      <c r="F237" s="636"/>
      <c r="G237" s="636"/>
      <c r="H237" s="636"/>
      <c r="I237" s="636"/>
      <c r="J237" s="636"/>
      <c r="K237" s="636"/>
      <c r="L237" s="636"/>
      <c r="M237" s="636"/>
      <c r="N237" s="636"/>
      <c r="O237" s="636"/>
      <c r="P237" s="636"/>
      <c r="Q237" s="636"/>
    </row>
    <row r="238" spans="1:17" ht="12.75">
      <c r="A238" s="579"/>
      <c r="B238" s="634"/>
      <c r="C238" s="634"/>
      <c r="D238" s="548"/>
      <c r="E238" s="636"/>
      <c r="F238" s="636"/>
      <c r="G238" s="636"/>
      <c r="H238" s="636"/>
      <c r="I238" s="636"/>
      <c r="J238" s="636"/>
      <c r="K238" s="636"/>
      <c r="L238" s="636"/>
      <c r="M238" s="636"/>
      <c r="N238" s="636"/>
      <c r="O238" s="636"/>
      <c r="P238" s="636"/>
      <c r="Q238" s="636"/>
    </row>
    <row r="239" spans="1:17" ht="12.75">
      <c r="A239" s="579"/>
      <c r="B239" s="634"/>
      <c r="C239" s="634"/>
      <c r="D239" s="548"/>
      <c r="E239" s="636"/>
      <c r="F239" s="636"/>
      <c r="G239" s="636"/>
      <c r="H239" s="636"/>
      <c r="I239" s="636"/>
      <c r="J239" s="636"/>
      <c r="K239" s="636"/>
      <c r="L239" s="636"/>
      <c r="M239" s="636"/>
      <c r="N239" s="636"/>
      <c r="O239" s="636"/>
      <c r="P239" s="636"/>
      <c r="Q239" s="636"/>
    </row>
    <row r="240" spans="1:17" ht="12.75">
      <c r="A240" s="579"/>
      <c r="B240" s="634"/>
      <c r="C240" s="634"/>
      <c r="D240" s="548"/>
      <c r="E240" s="636"/>
      <c r="F240" s="636"/>
      <c r="G240" s="636"/>
      <c r="H240" s="636"/>
      <c r="I240" s="636"/>
      <c r="J240" s="636"/>
      <c r="K240" s="636"/>
      <c r="L240" s="636"/>
      <c r="M240" s="636"/>
      <c r="N240" s="636"/>
      <c r="O240" s="636"/>
      <c r="P240" s="636"/>
      <c r="Q240" s="636"/>
    </row>
    <row r="241" spans="1:17" ht="12.75">
      <c r="A241" s="579"/>
      <c r="B241" s="634"/>
      <c r="C241" s="634"/>
      <c r="D241" s="548"/>
      <c r="E241" s="636"/>
      <c r="F241" s="636"/>
      <c r="G241" s="636"/>
      <c r="H241" s="636"/>
      <c r="I241" s="636"/>
      <c r="J241" s="636"/>
      <c r="K241" s="636"/>
      <c r="L241" s="636"/>
      <c r="M241" s="636"/>
      <c r="N241" s="636"/>
      <c r="O241" s="636"/>
      <c r="P241" s="636"/>
      <c r="Q241" s="636"/>
    </row>
    <row r="242" spans="1:17" ht="12.75">
      <c r="A242" s="579"/>
      <c r="B242" s="634"/>
      <c r="C242" s="634"/>
      <c r="D242" s="548"/>
      <c r="E242" s="636"/>
      <c r="F242" s="636"/>
      <c r="G242" s="636"/>
      <c r="H242" s="636"/>
      <c r="I242" s="636"/>
      <c r="J242" s="636"/>
      <c r="K242" s="636"/>
      <c r="L242" s="636"/>
      <c r="M242" s="636"/>
      <c r="N242" s="636"/>
      <c r="O242" s="636"/>
      <c r="P242" s="636"/>
      <c r="Q242" s="636"/>
    </row>
    <row r="243" spans="1:17" ht="12.75">
      <c r="A243" s="579"/>
      <c r="B243" s="634"/>
      <c r="C243" s="634"/>
      <c r="D243" s="548"/>
      <c r="E243" s="636"/>
      <c r="F243" s="636"/>
      <c r="G243" s="636"/>
      <c r="H243" s="636"/>
      <c r="I243" s="636"/>
      <c r="J243" s="636"/>
      <c r="K243" s="636"/>
      <c r="L243" s="636"/>
      <c r="M243" s="636"/>
      <c r="N243" s="636"/>
      <c r="O243" s="636"/>
      <c r="P243" s="636"/>
      <c r="Q243" s="636"/>
    </row>
    <row r="244" spans="1:17" ht="12.75">
      <c r="A244" s="579"/>
      <c r="B244" s="634"/>
      <c r="C244" s="634"/>
      <c r="D244" s="548"/>
      <c r="E244" s="636"/>
      <c r="F244" s="636"/>
      <c r="G244" s="636"/>
      <c r="H244" s="636"/>
      <c r="I244" s="636"/>
      <c r="J244" s="636"/>
      <c r="K244" s="636"/>
      <c r="L244" s="636"/>
      <c r="M244" s="636"/>
      <c r="N244" s="636"/>
      <c r="O244" s="636"/>
      <c r="P244" s="636"/>
      <c r="Q244" s="636"/>
    </row>
    <row r="245" spans="1:17" ht="12.75">
      <c r="A245" s="579"/>
      <c r="B245" s="634"/>
      <c r="C245" s="634"/>
      <c r="D245" s="548"/>
      <c r="E245" s="636"/>
      <c r="F245" s="636"/>
      <c r="G245" s="636"/>
      <c r="H245" s="636"/>
      <c r="I245" s="636"/>
      <c r="J245" s="636"/>
      <c r="K245" s="636"/>
      <c r="L245" s="636"/>
      <c r="M245" s="636"/>
      <c r="N245" s="636"/>
      <c r="O245" s="636"/>
      <c r="P245" s="636"/>
      <c r="Q245" s="636"/>
    </row>
    <row r="246" spans="1:17" ht="12.75">
      <c r="A246" s="579"/>
      <c r="B246" s="634"/>
      <c r="C246" s="634"/>
      <c r="D246" s="548"/>
      <c r="E246" s="636"/>
      <c r="F246" s="636"/>
      <c r="G246" s="636"/>
      <c r="H246" s="636"/>
      <c r="I246" s="636"/>
      <c r="J246" s="636"/>
      <c r="K246" s="636"/>
      <c r="L246" s="636"/>
      <c r="M246" s="636"/>
      <c r="N246" s="636"/>
      <c r="O246" s="636"/>
      <c r="P246" s="636"/>
      <c r="Q246" s="636"/>
    </row>
    <row r="247" spans="1:17" ht="12.75">
      <c r="A247" s="579"/>
      <c r="B247" s="634"/>
      <c r="C247" s="634"/>
      <c r="D247" s="548"/>
      <c r="E247" s="636"/>
      <c r="F247" s="636"/>
      <c r="G247" s="636"/>
      <c r="H247" s="636"/>
      <c r="I247" s="636"/>
      <c r="J247" s="636"/>
      <c r="K247" s="636"/>
      <c r="L247" s="636"/>
      <c r="M247" s="636"/>
      <c r="N247" s="636"/>
      <c r="O247" s="636"/>
      <c r="P247" s="636"/>
      <c r="Q247" s="636"/>
    </row>
    <row r="248" spans="1:17" ht="12.75">
      <c r="A248" s="579"/>
      <c r="B248" s="634"/>
      <c r="C248" s="634"/>
      <c r="D248" s="548"/>
      <c r="E248" s="636"/>
      <c r="F248" s="636"/>
      <c r="G248" s="636"/>
      <c r="H248" s="636"/>
      <c r="I248" s="636"/>
      <c r="J248" s="636"/>
      <c r="K248" s="636"/>
      <c r="L248" s="636"/>
      <c r="M248" s="636"/>
      <c r="N248" s="636"/>
      <c r="O248" s="636"/>
      <c r="P248" s="636"/>
      <c r="Q248" s="636"/>
    </row>
    <row r="249" spans="1:17" ht="12.75">
      <c r="A249" s="579"/>
      <c r="B249" s="634"/>
      <c r="C249" s="634"/>
      <c r="D249" s="548"/>
      <c r="E249" s="636"/>
      <c r="F249" s="636"/>
      <c r="G249" s="636"/>
      <c r="H249" s="636"/>
      <c r="I249" s="636"/>
      <c r="J249" s="636"/>
      <c r="K249" s="636"/>
      <c r="L249" s="636"/>
      <c r="M249" s="636"/>
      <c r="N249" s="636"/>
      <c r="O249" s="636"/>
      <c r="P249" s="636"/>
      <c r="Q249" s="636"/>
    </row>
    <row r="250" spans="1:17" ht="12.75">
      <c r="A250" s="579"/>
      <c r="B250" s="634"/>
      <c r="C250" s="634"/>
      <c r="D250" s="548"/>
      <c r="E250" s="636"/>
      <c r="F250" s="636"/>
      <c r="G250" s="636"/>
      <c r="H250" s="636"/>
      <c r="I250" s="636"/>
      <c r="J250" s="636"/>
      <c r="K250" s="636"/>
      <c r="L250" s="636"/>
      <c r="M250" s="636"/>
      <c r="N250" s="636"/>
      <c r="O250" s="636"/>
      <c r="P250" s="636"/>
      <c r="Q250" s="636"/>
    </row>
    <row r="251" spans="1:17" ht="12.75">
      <c r="A251" s="579"/>
      <c r="B251" s="634"/>
      <c r="C251" s="634"/>
      <c r="D251" s="548"/>
      <c r="E251" s="636"/>
      <c r="F251" s="636"/>
      <c r="G251" s="636"/>
      <c r="H251" s="636"/>
      <c r="I251" s="636"/>
      <c r="J251" s="636"/>
      <c r="K251" s="636"/>
      <c r="L251" s="636"/>
      <c r="M251" s="636"/>
      <c r="N251" s="636"/>
      <c r="O251" s="636"/>
      <c r="P251" s="636"/>
      <c r="Q251" s="636"/>
    </row>
    <row r="252" spans="1:17" ht="12.75">
      <c r="A252" s="579"/>
      <c r="B252" s="634"/>
      <c r="C252" s="634"/>
      <c r="D252" s="548"/>
      <c r="E252" s="636"/>
      <c r="F252" s="636"/>
      <c r="G252" s="636"/>
      <c r="H252" s="636"/>
      <c r="I252" s="636"/>
      <c r="J252" s="636"/>
      <c r="K252" s="636"/>
      <c r="L252" s="636"/>
      <c r="M252" s="636"/>
      <c r="N252" s="636"/>
      <c r="O252" s="636"/>
      <c r="P252" s="636"/>
      <c r="Q252" s="636"/>
    </row>
    <row r="253" spans="1:17" ht="12.75">
      <c r="A253" s="579"/>
      <c r="B253" s="634"/>
      <c r="C253" s="634"/>
      <c r="D253" s="548"/>
      <c r="E253" s="636"/>
      <c r="F253" s="636"/>
      <c r="G253" s="636"/>
      <c r="H253" s="636"/>
      <c r="I253" s="636"/>
      <c r="J253" s="636"/>
      <c r="K253" s="636"/>
      <c r="L253" s="636"/>
      <c r="M253" s="636"/>
      <c r="N253" s="636"/>
      <c r="O253" s="636"/>
      <c r="P253" s="636"/>
      <c r="Q253" s="636"/>
    </row>
    <row r="254" spans="2:17" ht="12.75">
      <c r="B254" s="634"/>
      <c r="C254" s="634"/>
      <c r="D254" s="548"/>
      <c r="E254" s="636"/>
      <c r="F254" s="636"/>
      <c r="G254" s="636"/>
      <c r="H254" s="636"/>
      <c r="I254" s="636"/>
      <c r="J254" s="636"/>
      <c r="K254" s="636"/>
      <c r="L254" s="636"/>
      <c r="M254" s="636"/>
      <c r="N254" s="636"/>
      <c r="O254" s="636"/>
      <c r="P254" s="636"/>
      <c r="Q254" s="636"/>
    </row>
    <row r="255" spans="2:17" ht="12.75">
      <c r="B255" s="634"/>
      <c r="C255" s="634"/>
      <c r="D255" s="548"/>
      <c r="E255" s="636"/>
      <c r="F255" s="636"/>
      <c r="G255" s="636"/>
      <c r="H255" s="636"/>
      <c r="I255" s="636"/>
      <c r="J255" s="636"/>
      <c r="K255" s="636"/>
      <c r="L255" s="636"/>
      <c r="M255" s="636"/>
      <c r="N255" s="636"/>
      <c r="O255" s="636"/>
      <c r="P255" s="636"/>
      <c r="Q255" s="636"/>
    </row>
    <row r="256" spans="2:17" ht="12.75">
      <c r="B256" s="547"/>
      <c r="C256" s="547"/>
      <c r="D256" s="548"/>
      <c r="E256" s="638"/>
      <c r="F256" s="638"/>
      <c r="G256" s="638"/>
      <c r="H256" s="638"/>
      <c r="I256" s="638"/>
      <c r="J256" s="638"/>
      <c r="K256" s="638"/>
      <c r="L256" s="638"/>
      <c r="M256" s="638"/>
      <c r="N256" s="638"/>
      <c r="O256" s="638"/>
      <c r="P256" s="638"/>
      <c r="Q256" s="638"/>
    </row>
    <row r="257" spans="2:17" ht="12.75">
      <c r="B257" s="547"/>
      <c r="C257" s="547"/>
      <c r="D257" s="548"/>
      <c r="E257" s="638"/>
      <c r="F257" s="638"/>
      <c r="G257" s="638"/>
      <c r="H257" s="638"/>
      <c r="I257" s="638"/>
      <c r="J257" s="638"/>
      <c r="K257" s="638"/>
      <c r="L257" s="638"/>
      <c r="M257" s="638"/>
      <c r="N257" s="638"/>
      <c r="O257" s="638"/>
      <c r="P257" s="638"/>
      <c r="Q257" s="638"/>
    </row>
    <row r="258" spans="2:17" ht="12.75">
      <c r="B258" s="547"/>
      <c r="C258" s="547"/>
      <c r="D258" s="548"/>
      <c r="E258" s="638"/>
      <c r="F258" s="638"/>
      <c r="G258" s="638"/>
      <c r="H258" s="638"/>
      <c r="I258" s="638"/>
      <c r="J258" s="638"/>
      <c r="K258" s="638"/>
      <c r="L258" s="638"/>
      <c r="M258" s="638"/>
      <c r="N258" s="638"/>
      <c r="O258" s="638"/>
      <c r="P258" s="638"/>
      <c r="Q258" s="638"/>
    </row>
    <row r="259" spans="2:17" ht="12.75">
      <c r="B259" s="547"/>
      <c r="C259" s="547"/>
      <c r="D259" s="548"/>
      <c r="E259" s="638"/>
      <c r="F259" s="638"/>
      <c r="G259" s="638"/>
      <c r="H259" s="638"/>
      <c r="I259" s="638"/>
      <c r="J259" s="638"/>
      <c r="K259" s="638"/>
      <c r="L259" s="638"/>
      <c r="M259" s="638"/>
      <c r="N259" s="638"/>
      <c r="O259" s="638"/>
      <c r="P259" s="638"/>
      <c r="Q259" s="638"/>
    </row>
    <row r="260" spans="2:17" ht="12.75">
      <c r="B260" s="547"/>
      <c r="C260" s="547"/>
      <c r="D260" s="548"/>
      <c r="E260" s="638"/>
      <c r="F260" s="638"/>
      <c r="G260" s="638"/>
      <c r="H260" s="638"/>
      <c r="I260" s="638"/>
      <c r="J260" s="638"/>
      <c r="K260" s="638"/>
      <c r="L260" s="638"/>
      <c r="M260" s="638"/>
      <c r="N260" s="638"/>
      <c r="O260" s="638"/>
      <c r="P260" s="638"/>
      <c r="Q260" s="638"/>
    </row>
    <row r="261" spans="2:17" ht="12.75">
      <c r="B261" s="547"/>
      <c r="C261" s="547"/>
      <c r="D261" s="548"/>
      <c r="E261" s="638"/>
      <c r="F261" s="638"/>
      <c r="G261" s="638"/>
      <c r="H261" s="638"/>
      <c r="I261" s="638"/>
      <c r="J261" s="638"/>
      <c r="K261" s="638"/>
      <c r="L261" s="638"/>
      <c r="M261" s="638"/>
      <c r="N261" s="638"/>
      <c r="O261" s="638"/>
      <c r="P261" s="638"/>
      <c r="Q261" s="638"/>
    </row>
    <row r="262" spans="2:17" ht="12.75">
      <c r="B262" s="547"/>
      <c r="C262" s="547"/>
      <c r="D262" s="548"/>
      <c r="E262" s="638"/>
      <c r="F262" s="638"/>
      <c r="G262" s="638"/>
      <c r="H262" s="638"/>
      <c r="I262" s="638"/>
      <c r="J262" s="638"/>
      <c r="K262" s="638"/>
      <c r="L262" s="638"/>
      <c r="M262" s="638"/>
      <c r="N262" s="638"/>
      <c r="O262" s="638"/>
      <c r="P262" s="638"/>
      <c r="Q262" s="638"/>
    </row>
    <row r="263" spans="2:17" ht="12.75">
      <c r="B263" s="547"/>
      <c r="C263" s="547"/>
      <c r="D263" s="548"/>
      <c r="E263" s="638"/>
      <c r="F263" s="638"/>
      <c r="G263" s="638"/>
      <c r="H263" s="638"/>
      <c r="I263" s="638"/>
      <c r="J263" s="638"/>
      <c r="K263" s="638"/>
      <c r="L263" s="638"/>
      <c r="M263" s="638"/>
      <c r="N263" s="638"/>
      <c r="O263" s="638"/>
      <c r="P263" s="638"/>
      <c r="Q263" s="638"/>
    </row>
    <row r="264" spans="2:17" ht="12.75">
      <c r="B264" s="547"/>
      <c r="C264" s="547"/>
      <c r="D264" s="548"/>
      <c r="E264" s="638"/>
      <c r="F264" s="638"/>
      <c r="G264" s="638"/>
      <c r="H264" s="638"/>
      <c r="I264" s="638"/>
      <c r="J264" s="638"/>
      <c r="K264" s="638"/>
      <c r="L264" s="638"/>
      <c r="M264" s="638"/>
      <c r="N264" s="638"/>
      <c r="O264" s="638"/>
      <c r="P264" s="638"/>
      <c r="Q264" s="638"/>
    </row>
    <row r="265" spans="2:17" ht="12.75">
      <c r="B265" s="547"/>
      <c r="C265" s="547"/>
      <c r="D265" s="548"/>
      <c r="E265" s="638"/>
      <c r="F265" s="638"/>
      <c r="G265" s="638"/>
      <c r="H265" s="638"/>
      <c r="I265" s="638"/>
      <c r="J265" s="638"/>
      <c r="K265" s="638"/>
      <c r="L265" s="638"/>
      <c r="M265" s="638"/>
      <c r="N265" s="638"/>
      <c r="O265" s="638"/>
      <c r="P265" s="638"/>
      <c r="Q265" s="638"/>
    </row>
    <row r="266" spans="2:17" ht="12.75">
      <c r="B266" s="547"/>
      <c r="C266" s="547"/>
      <c r="D266" s="548"/>
      <c r="E266" s="638"/>
      <c r="F266" s="638"/>
      <c r="G266" s="638"/>
      <c r="H266" s="638"/>
      <c r="I266" s="638"/>
      <c r="J266" s="638"/>
      <c r="K266" s="638"/>
      <c r="L266" s="638"/>
      <c r="M266" s="638"/>
      <c r="N266" s="638"/>
      <c r="O266" s="638"/>
      <c r="P266" s="638"/>
      <c r="Q266" s="638"/>
    </row>
    <row r="267" spans="2:17" ht="12.75">
      <c r="B267" s="547"/>
      <c r="C267" s="547"/>
      <c r="D267" s="548"/>
      <c r="E267" s="638"/>
      <c r="F267" s="638"/>
      <c r="G267" s="638"/>
      <c r="H267" s="638"/>
      <c r="I267" s="638"/>
      <c r="J267" s="638"/>
      <c r="K267" s="638"/>
      <c r="L267" s="638"/>
      <c r="M267" s="638"/>
      <c r="N267" s="638"/>
      <c r="O267" s="638"/>
      <c r="P267" s="638"/>
      <c r="Q267" s="638"/>
    </row>
    <row r="268" spans="2:17" ht="12.75">
      <c r="B268" s="547"/>
      <c r="C268" s="547"/>
      <c r="D268" s="548"/>
      <c r="E268" s="638"/>
      <c r="F268" s="638"/>
      <c r="G268" s="638"/>
      <c r="H268" s="638"/>
      <c r="I268" s="638"/>
      <c r="J268" s="638"/>
      <c r="K268" s="638"/>
      <c r="L268" s="638"/>
      <c r="M268" s="638"/>
      <c r="N268" s="638"/>
      <c r="O268" s="638"/>
      <c r="P268" s="638"/>
      <c r="Q268" s="638"/>
    </row>
    <row r="269" spans="2:17" ht="12.75">
      <c r="B269" s="547"/>
      <c r="C269" s="547"/>
      <c r="D269" s="548"/>
      <c r="E269" s="638"/>
      <c r="F269" s="638"/>
      <c r="G269" s="638"/>
      <c r="H269" s="638"/>
      <c r="I269" s="638"/>
      <c r="J269" s="638"/>
      <c r="K269" s="638"/>
      <c r="L269" s="638"/>
      <c r="M269" s="638"/>
      <c r="N269" s="638"/>
      <c r="O269" s="638"/>
      <c r="P269" s="638"/>
      <c r="Q269" s="638"/>
    </row>
    <row r="270" spans="2:17" ht="12.75">
      <c r="B270" s="547"/>
      <c r="C270" s="547"/>
      <c r="D270" s="548"/>
      <c r="E270" s="638"/>
      <c r="F270" s="638"/>
      <c r="G270" s="638"/>
      <c r="H270" s="638"/>
      <c r="I270" s="638"/>
      <c r="J270" s="638"/>
      <c r="K270" s="638"/>
      <c r="L270" s="638"/>
      <c r="M270" s="638"/>
      <c r="N270" s="638"/>
      <c r="O270" s="638"/>
      <c r="P270" s="638"/>
      <c r="Q270" s="638"/>
    </row>
    <row r="271" spans="2:17" ht="12.75">
      <c r="B271" s="547"/>
      <c r="C271" s="547"/>
      <c r="D271" s="548"/>
      <c r="E271" s="638"/>
      <c r="F271" s="638"/>
      <c r="G271" s="638"/>
      <c r="H271" s="638"/>
      <c r="I271" s="638"/>
      <c r="J271" s="638"/>
      <c r="K271" s="638"/>
      <c r="L271" s="638"/>
      <c r="M271" s="638"/>
      <c r="N271" s="638"/>
      <c r="O271" s="638"/>
      <c r="P271" s="638"/>
      <c r="Q271" s="638"/>
    </row>
    <row r="272" spans="2:17" ht="12.75">
      <c r="B272" s="547"/>
      <c r="C272" s="547"/>
      <c r="D272" s="548"/>
      <c r="E272" s="638"/>
      <c r="F272" s="638"/>
      <c r="G272" s="638"/>
      <c r="H272" s="638"/>
      <c r="I272" s="638"/>
      <c r="J272" s="638"/>
      <c r="K272" s="638"/>
      <c r="L272" s="638"/>
      <c r="M272" s="638"/>
      <c r="N272" s="638"/>
      <c r="O272" s="638"/>
      <c r="P272" s="638"/>
      <c r="Q272" s="638"/>
    </row>
    <row r="273" spans="2:17" ht="12.75">
      <c r="B273" s="547"/>
      <c r="C273" s="547"/>
      <c r="D273" s="548"/>
      <c r="E273" s="638"/>
      <c r="F273" s="638"/>
      <c r="G273" s="638"/>
      <c r="H273" s="638"/>
      <c r="I273" s="638"/>
      <c r="J273" s="638"/>
      <c r="K273" s="638"/>
      <c r="L273" s="638"/>
      <c r="M273" s="638"/>
      <c r="N273" s="638"/>
      <c r="O273" s="638"/>
      <c r="P273" s="638"/>
      <c r="Q273" s="638"/>
    </row>
    <row r="274" spans="2:17" ht="12.75">
      <c r="B274" s="547"/>
      <c r="C274" s="547"/>
      <c r="D274" s="548"/>
      <c r="E274" s="638"/>
      <c r="F274" s="638"/>
      <c r="G274" s="638"/>
      <c r="H274" s="638"/>
      <c r="I274" s="638"/>
      <c r="J274" s="638"/>
      <c r="K274" s="638"/>
      <c r="L274" s="638"/>
      <c r="M274" s="638"/>
      <c r="N274" s="638"/>
      <c r="O274" s="638"/>
      <c r="P274" s="638"/>
      <c r="Q274" s="638"/>
    </row>
    <row r="275" spans="2:17" ht="12.75">
      <c r="B275" s="547"/>
      <c r="C275" s="547"/>
      <c r="D275" s="548"/>
      <c r="E275" s="638"/>
      <c r="F275" s="638"/>
      <c r="G275" s="638"/>
      <c r="H275" s="638"/>
      <c r="I275" s="638"/>
      <c r="J275" s="638"/>
      <c r="K275" s="638"/>
      <c r="L275" s="638"/>
      <c r="M275" s="638"/>
      <c r="N275" s="638"/>
      <c r="O275" s="638"/>
      <c r="P275" s="638"/>
      <c r="Q275" s="638"/>
    </row>
    <row r="276" spans="2:17" ht="12.75">
      <c r="B276" s="547"/>
      <c r="C276" s="547"/>
      <c r="D276" s="548"/>
      <c r="E276" s="638"/>
      <c r="F276" s="638"/>
      <c r="G276" s="638"/>
      <c r="H276" s="638"/>
      <c r="I276" s="638"/>
      <c r="J276" s="638"/>
      <c r="K276" s="638"/>
      <c r="L276" s="638"/>
      <c r="M276" s="638"/>
      <c r="N276" s="638"/>
      <c r="O276" s="638"/>
      <c r="P276" s="638"/>
      <c r="Q276" s="638"/>
    </row>
    <row r="277" spans="2:17" ht="12.75">
      <c r="B277" s="547"/>
      <c r="C277" s="547"/>
      <c r="D277" s="548"/>
      <c r="E277" s="638"/>
      <c r="F277" s="638"/>
      <c r="G277" s="638"/>
      <c r="H277" s="638"/>
      <c r="I277" s="638"/>
      <c r="J277" s="638"/>
      <c r="K277" s="638"/>
      <c r="L277" s="638"/>
      <c r="M277" s="638"/>
      <c r="N277" s="638"/>
      <c r="O277" s="638"/>
      <c r="P277" s="638"/>
      <c r="Q277" s="638"/>
    </row>
    <row r="278" spans="2:17" ht="12.75">
      <c r="B278" s="547"/>
      <c r="C278" s="547"/>
      <c r="D278" s="548"/>
      <c r="E278" s="638"/>
      <c r="F278" s="638"/>
      <c r="G278" s="638"/>
      <c r="H278" s="638"/>
      <c r="I278" s="638"/>
      <c r="J278" s="638"/>
      <c r="K278" s="638"/>
      <c r="L278" s="638"/>
      <c r="M278" s="638"/>
      <c r="N278" s="638"/>
      <c r="O278" s="638"/>
      <c r="P278" s="638"/>
      <c r="Q278" s="638"/>
    </row>
    <row r="279" spans="2:17" ht="12.75">
      <c r="B279" s="547"/>
      <c r="C279" s="547"/>
      <c r="D279" s="548"/>
      <c r="E279" s="638"/>
      <c r="F279" s="638"/>
      <c r="G279" s="638"/>
      <c r="H279" s="638"/>
      <c r="I279" s="638"/>
      <c r="J279" s="638"/>
      <c r="K279" s="638"/>
      <c r="L279" s="638"/>
      <c r="M279" s="638"/>
      <c r="N279" s="638"/>
      <c r="O279" s="638"/>
      <c r="P279" s="638"/>
      <c r="Q279" s="638"/>
    </row>
    <row r="280" spans="2:17" ht="12.75">
      <c r="B280" s="547"/>
      <c r="C280" s="547"/>
      <c r="D280" s="548"/>
      <c r="E280" s="638"/>
      <c r="F280" s="638"/>
      <c r="G280" s="638"/>
      <c r="H280" s="638"/>
      <c r="I280" s="638"/>
      <c r="J280" s="638"/>
      <c r="K280" s="638"/>
      <c r="L280" s="638"/>
      <c r="M280" s="638"/>
      <c r="N280" s="638"/>
      <c r="O280" s="638"/>
      <c r="P280" s="638"/>
      <c r="Q280" s="638"/>
    </row>
    <row r="281" spans="2:17" ht="12.75">
      <c r="B281" s="547"/>
      <c r="C281" s="547"/>
      <c r="D281" s="548"/>
      <c r="E281" s="638"/>
      <c r="F281" s="638"/>
      <c r="G281" s="638"/>
      <c r="H281" s="638"/>
      <c r="I281" s="638"/>
      <c r="J281" s="638"/>
      <c r="K281" s="638"/>
      <c r="L281" s="638"/>
      <c r="M281" s="638"/>
      <c r="N281" s="638"/>
      <c r="O281" s="638"/>
      <c r="P281" s="638"/>
      <c r="Q281" s="638"/>
    </row>
    <row r="282" spans="2:17" ht="12.75">
      <c r="B282" s="547"/>
      <c r="C282" s="547"/>
      <c r="D282" s="548"/>
      <c r="E282" s="638"/>
      <c r="F282" s="638"/>
      <c r="G282" s="638"/>
      <c r="H282" s="638"/>
      <c r="I282" s="638"/>
      <c r="J282" s="638"/>
      <c r="K282" s="638"/>
      <c r="L282" s="638"/>
      <c r="M282" s="638"/>
      <c r="N282" s="638"/>
      <c r="O282" s="638"/>
      <c r="P282" s="638"/>
      <c r="Q282" s="638"/>
    </row>
    <row r="283" spans="2:17" ht="12.75">
      <c r="B283" s="547"/>
      <c r="C283" s="547"/>
      <c r="D283" s="548"/>
      <c r="E283" s="638"/>
      <c r="F283" s="638"/>
      <c r="G283" s="638"/>
      <c r="H283" s="638"/>
      <c r="I283" s="638"/>
      <c r="J283" s="638"/>
      <c r="K283" s="638"/>
      <c r="L283" s="638"/>
      <c r="M283" s="638"/>
      <c r="N283" s="638"/>
      <c r="O283" s="638"/>
      <c r="P283" s="638"/>
      <c r="Q283" s="638"/>
    </row>
    <row r="284" spans="2:17" ht="12.75">
      <c r="B284" s="547"/>
      <c r="C284" s="547"/>
      <c r="D284" s="548"/>
      <c r="E284" s="638"/>
      <c r="F284" s="638"/>
      <c r="G284" s="638"/>
      <c r="H284" s="638"/>
      <c r="I284" s="638"/>
      <c r="J284" s="638"/>
      <c r="K284" s="638"/>
      <c r="L284" s="638"/>
      <c r="M284" s="638"/>
      <c r="N284" s="638"/>
      <c r="O284" s="638"/>
      <c r="P284" s="638"/>
      <c r="Q284" s="638"/>
    </row>
    <row r="285" spans="2:17" ht="12.75">
      <c r="B285" s="547"/>
      <c r="C285" s="547"/>
      <c r="D285" s="548"/>
      <c r="E285" s="638"/>
      <c r="F285" s="638"/>
      <c r="G285" s="638"/>
      <c r="H285" s="638"/>
      <c r="I285" s="638"/>
      <c r="J285" s="638"/>
      <c r="K285" s="638"/>
      <c r="L285" s="638"/>
      <c r="M285" s="638"/>
      <c r="N285" s="638"/>
      <c r="O285" s="638"/>
      <c r="P285" s="638"/>
      <c r="Q285" s="638"/>
    </row>
    <row r="286" spans="2:17" ht="12.75">
      <c r="B286" s="547"/>
      <c r="C286" s="547"/>
      <c r="D286" s="548"/>
      <c r="E286" s="638"/>
      <c r="F286" s="638"/>
      <c r="G286" s="638"/>
      <c r="H286" s="638"/>
      <c r="I286" s="638"/>
      <c r="J286" s="638"/>
      <c r="K286" s="638"/>
      <c r="L286" s="638"/>
      <c r="M286" s="638"/>
      <c r="N286" s="638"/>
      <c r="O286" s="638"/>
      <c r="P286" s="638"/>
      <c r="Q286" s="638"/>
    </row>
    <row r="287" spans="2:17" ht="12.75">
      <c r="B287" s="547"/>
      <c r="C287" s="547"/>
      <c r="D287" s="548"/>
      <c r="E287" s="638"/>
      <c r="F287" s="638"/>
      <c r="G287" s="638"/>
      <c r="H287" s="638"/>
      <c r="I287" s="638"/>
      <c r="J287" s="638"/>
      <c r="K287" s="638"/>
      <c r="L287" s="638"/>
      <c r="M287" s="638"/>
      <c r="N287" s="638"/>
      <c r="O287" s="638"/>
      <c r="P287" s="638"/>
      <c r="Q287" s="638"/>
    </row>
    <row r="288" spans="2:17" ht="12.75">
      <c r="B288" s="547"/>
      <c r="C288" s="547"/>
      <c r="D288" s="548"/>
      <c r="E288" s="638"/>
      <c r="F288" s="638"/>
      <c r="G288" s="638"/>
      <c r="H288" s="638"/>
      <c r="I288" s="638"/>
      <c r="J288" s="638"/>
      <c r="K288" s="638"/>
      <c r="L288" s="638"/>
      <c r="M288" s="638"/>
      <c r="N288" s="638"/>
      <c r="O288" s="638"/>
      <c r="P288" s="638"/>
      <c r="Q288" s="638"/>
    </row>
    <row r="289" spans="2:17" ht="12.75">
      <c r="B289" s="547"/>
      <c r="C289" s="547"/>
      <c r="D289" s="548"/>
      <c r="E289" s="638"/>
      <c r="F289" s="638"/>
      <c r="G289" s="638"/>
      <c r="H289" s="638"/>
      <c r="I289" s="638"/>
      <c r="J289" s="638"/>
      <c r="K289" s="638"/>
      <c r="L289" s="638"/>
      <c r="M289" s="638"/>
      <c r="N289" s="638"/>
      <c r="O289" s="638"/>
      <c r="P289" s="638"/>
      <c r="Q289" s="638"/>
    </row>
    <row r="290" spans="2:17" ht="12.75">
      <c r="B290" s="547"/>
      <c r="C290" s="547"/>
      <c r="D290" s="548"/>
      <c r="E290" s="638"/>
      <c r="F290" s="638"/>
      <c r="G290" s="638"/>
      <c r="H290" s="638"/>
      <c r="I290" s="638"/>
      <c r="J290" s="638"/>
      <c r="K290" s="638"/>
      <c r="L290" s="638"/>
      <c r="M290" s="638"/>
      <c r="N290" s="638"/>
      <c r="O290" s="638"/>
      <c r="P290" s="638"/>
      <c r="Q290" s="638"/>
    </row>
    <row r="291" spans="2:17" ht="12.75">
      <c r="B291" s="547"/>
      <c r="C291" s="547"/>
      <c r="D291" s="548"/>
      <c r="E291" s="638"/>
      <c r="F291" s="638"/>
      <c r="G291" s="638"/>
      <c r="H291" s="638"/>
      <c r="I291" s="638"/>
      <c r="J291" s="638"/>
      <c r="K291" s="638"/>
      <c r="L291" s="638"/>
      <c r="M291" s="638"/>
      <c r="N291" s="638"/>
      <c r="O291" s="638"/>
      <c r="P291" s="638"/>
      <c r="Q291" s="638"/>
    </row>
    <row r="292" spans="2:17" ht="12.75">
      <c r="B292" s="547"/>
      <c r="C292" s="547"/>
      <c r="D292" s="548"/>
      <c r="E292" s="638"/>
      <c r="F292" s="638"/>
      <c r="G292" s="638"/>
      <c r="H292" s="638"/>
      <c r="I292" s="638"/>
      <c r="J292" s="638"/>
      <c r="K292" s="638"/>
      <c r="L292" s="638"/>
      <c r="M292" s="638"/>
      <c r="N292" s="638"/>
      <c r="O292" s="638"/>
      <c r="P292" s="638"/>
      <c r="Q292" s="638"/>
    </row>
    <row r="293" spans="2:17" ht="12.75">
      <c r="B293" s="547"/>
      <c r="C293" s="547"/>
      <c r="D293" s="548"/>
      <c r="E293" s="638"/>
      <c r="F293" s="638"/>
      <c r="G293" s="638"/>
      <c r="H293" s="638"/>
      <c r="I293" s="638"/>
      <c r="J293" s="638"/>
      <c r="K293" s="638"/>
      <c r="L293" s="638"/>
      <c r="M293" s="638"/>
      <c r="N293" s="638"/>
      <c r="O293" s="638"/>
      <c r="P293" s="638"/>
      <c r="Q293" s="638"/>
    </row>
    <row r="294" spans="2:17" ht="12.75">
      <c r="B294" s="547"/>
      <c r="C294" s="547"/>
      <c r="D294" s="548"/>
      <c r="E294" s="638"/>
      <c r="F294" s="638"/>
      <c r="G294" s="638"/>
      <c r="H294" s="638"/>
      <c r="I294" s="638"/>
      <c r="J294" s="638"/>
      <c r="K294" s="638"/>
      <c r="L294" s="638"/>
      <c r="M294" s="638"/>
      <c r="N294" s="638"/>
      <c r="O294" s="638"/>
      <c r="P294" s="638"/>
      <c r="Q294" s="638"/>
    </row>
    <row r="295" spans="2:17" ht="12.75">
      <c r="B295" s="547"/>
      <c r="C295" s="547"/>
      <c r="D295" s="548"/>
      <c r="E295" s="638"/>
      <c r="F295" s="638"/>
      <c r="G295" s="638"/>
      <c r="H295" s="638"/>
      <c r="I295" s="638"/>
      <c r="J295" s="638"/>
      <c r="K295" s="638"/>
      <c r="L295" s="638"/>
      <c r="M295" s="638"/>
      <c r="N295" s="638"/>
      <c r="O295" s="638"/>
      <c r="P295" s="638"/>
      <c r="Q295" s="638"/>
    </row>
    <row r="296" spans="2:17" ht="12.75">
      <c r="B296" s="547"/>
      <c r="C296" s="547"/>
      <c r="D296" s="548"/>
      <c r="E296" s="638"/>
      <c r="F296" s="638"/>
      <c r="G296" s="638"/>
      <c r="H296" s="638"/>
      <c r="I296" s="638"/>
      <c r="J296" s="638"/>
      <c r="K296" s="638"/>
      <c r="L296" s="638"/>
      <c r="M296" s="638"/>
      <c r="N296" s="638"/>
      <c r="O296" s="638"/>
      <c r="P296" s="638"/>
      <c r="Q296" s="638"/>
    </row>
    <row r="297" spans="2:17" ht="12.75">
      <c r="B297" s="547"/>
      <c r="C297" s="547"/>
      <c r="D297" s="548"/>
      <c r="E297" s="638"/>
      <c r="F297" s="638"/>
      <c r="G297" s="638"/>
      <c r="H297" s="638"/>
      <c r="I297" s="638"/>
      <c r="J297" s="638"/>
      <c r="K297" s="638"/>
      <c r="L297" s="638"/>
      <c r="M297" s="638"/>
      <c r="N297" s="638"/>
      <c r="O297" s="638"/>
      <c r="P297" s="638"/>
      <c r="Q297" s="638"/>
    </row>
    <row r="298" spans="2:17" ht="12.75">
      <c r="B298" s="547"/>
      <c r="C298" s="547"/>
      <c r="D298" s="548"/>
      <c r="E298" s="638"/>
      <c r="F298" s="638"/>
      <c r="G298" s="638"/>
      <c r="H298" s="638"/>
      <c r="I298" s="638"/>
      <c r="J298" s="638"/>
      <c r="K298" s="638"/>
      <c r="L298" s="638"/>
      <c r="M298" s="638"/>
      <c r="N298" s="638"/>
      <c r="O298" s="638"/>
      <c r="P298" s="638"/>
      <c r="Q298" s="638"/>
    </row>
    <row r="485" spans="10:12" ht="12.75">
      <c r="J485" s="640"/>
      <c r="K485" s="640"/>
      <c r="L485" s="640">
        <f>+K485-H485</f>
        <v>0</v>
      </c>
    </row>
    <row r="486" spans="10:12" ht="12.75">
      <c r="J486" s="640"/>
      <c r="K486" s="640"/>
      <c r="L486" s="640">
        <f>+K486-H486</f>
        <v>0</v>
      </c>
    </row>
    <row r="487" ht="12.75">
      <c r="L487" s="640">
        <f>+K487-H487</f>
        <v>0</v>
      </c>
    </row>
    <row r="488" spans="11:12" ht="12.75">
      <c r="K488" s="640"/>
      <c r="L488" s="640">
        <f>+K488-H488</f>
        <v>0</v>
      </c>
    </row>
    <row r="489" spans="7:9" ht="12.75">
      <c r="G489" s="640"/>
      <c r="H489" s="640"/>
      <c r="I489" s="640"/>
    </row>
  </sheetData>
  <mergeCells count="19">
    <mergeCell ref="K5:K6"/>
    <mergeCell ref="L5:M5"/>
    <mergeCell ref="L2:Q2"/>
    <mergeCell ref="J4:P4"/>
    <mergeCell ref="B3:P3"/>
    <mergeCell ref="F5:F6"/>
    <mergeCell ref="I5:I6"/>
    <mergeCell ref="E4:I4"/>
    <mergeCell ref="D4:D6"/>
    <mergeCell ref="O1:Q1"/>
    <mergeCell ref="Q4:Q6"/>
    <mergeCell ref="E5:E6"/>
    <mergeCell ref="A4:A6"/>
    <mergeCell ref="N5:N6"/>
    <mergeCell ref="O5:P5"/>
    <mergeCell ref="G5:H5"/>
    <mergeCell ref="C4:C6"/>
    <mergeCell ref="B4:B6"/>
    <mergeCell ref="J5:J6"/>
  </mergeCells>
  <printOptions horizontalCentered="1"/>
  <pageMargins left="0.1968503937007874" right="0.1968503937007874" top="0.76" bottom="0.29" header="0" footer="0"/>
  <pageSetup horizontalDpi="600" verticalDpi="600" orientation="landscape" paperSize="9" scale="51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4">
    <tabColor indexed="46"/>
  </sheetPr>
  <dimension ref="A1:Q1397"/>
  <sheetViews>
    <sheetView showZeros="0" zoomScale="75" zoomScaleNormal="75" zoomScaleSheetLayoutView="75" workbookViewId="0" topLeftCell="A1">
      <pane xSplit="3" ySplit="7" topLeftCell="D123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B9" sqref="B9:P126"/>
    </sheetView>
  </sheetViews>
  <sheetFormatPr defaultColWidth="9.00390625" defaultRowHeight="12.75"/>
  <cols>
    <col min="1" max="1" width="12.375" style="641" customWidth="1"/>
    <col min="2" max="2" width="11.875" style="641" customWidth="1"/>
    <col min="3" max="3" width="43.00390625" style="641" customWidth="1"/>
    <col min="4" max="5" width="17.625" style="641" customWidth="1"/>
    <col min="6" max="6" width="16.00390625" style="641" customWidth="1"/>
    <col min="7" max="8" width="14.625" style="641" customWidth="1"/>
    <col min="9" max="9" width="16.00390625" style="641" customWidth="1"/>
    <col min="10" max="10" width="15.625" style="641" customWidth="1"/>
    <col min="11" max="11" width="12.625" style="641" customWidth="1"/>
    <col min="12" max="12" width="14.00390625" style="641" customWidth="1"/>
    <col min="13" max="13" width="14.50390625" style="641" customWidth="1"/>
    <col min="14" max="14" width="14.375" style="641" customWidth="1"/>
    <col min="15" max="15" width="19.50390625" style="641" customWidth="1"/>
    <col min="16" max="16" width="17.625" style="641" customWidth="1"/>
    <col min="17" max="17" width="17.125" style="644" customWidth="1"/>
    <col min="18" max="16384" width="9.375" style="641" customWidth="1"/>
  </cols>
  <sheetData>
    <row r="1" spans="9:16" ht="63" customHeight="1">
      <c r="I1" s="642"/>
      <c r="K1" s="643"/>
      <c r="L1" s="643"/>
      <c r="M1" s="643"/>
      <c r="N1" s="1270" t="s">
        <v>371</v>
      </c>
      <c r="O1" s="1270"/>
      <c r="P1" s="1270"/>
    </row>
    <row r="2" spans="11:16" ht="5.25" customHeight="1">
      <c r="K2" s="1318"/>
      <c r="L2" s="1318"/>
      <c r="M2" s="1318"/>
      <c r="N2" s="1318"/>
      <c r="O2" s="1318"/>
      <c r="P2" s="1318"/>
    </row>
    <row r="3" spans="1:16" ht="42" customHeight="1">
      <c r="A3" s="1319" t="s">
        <v>276</v>
      </c>
      <c r="B3" s="1319"/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</row>
    <row r="4" spans="16:17" ht="15" customHeight="1">
      <c r="P4" s="645" t="s">
        <v>768</v>
      </c>
      <c r="Q4" s="644">
        <v>1</v>
      </c>
    </row>
    <row r="5" spans="1:17" s="647" customFormat="1" ht="18.75" customHeight="1">
      <c r="A5" s="1321" t="s">
        <v>1198</v>
      </c>
      <c r="B5" s="1271" t="s">
        <v>695</v>
      </c>
      <c r="C5" s="1322" t="s">
        <v>71</v>
      </c>
      <c r="D5" s="1269" t="s">
        <v>967</v>
      </c>
      <c r="E5" s="1269"/>
      <c r="F5" s="1269"/>
      <c r="G5" s="1269"/>
      <c r="H5" s="1269"/>
      <c r="I5" s="1269" t="s">
        <v>211</v>
      </c>
      <c r="J5" s="1269"/>
      <c r="K5" s="1269"/>
      <c r="L5" s="1269"/>
      <c r="M5" s="1269"/>
      <c r="N5" s="1269"/>
      <c r="O5" s="1269"/>
      <c r="P5" s="1268" t="s">
        <v>969</v>
      </c>
      <c r="Q5" s="646">
        <v>1</v>
      </c>
    </row>
    <row r="6" spans="1:17" s="647" customFormat="1" ht="17.25" customHeight="1">
      <c r="A6" s="1321"/>
      <c r="B6" s="1272"/>
      <c r="C6" s="1322"/>
      <c r="D6" s="1269" t="s">
        <v>969</v>
      </c>
      <c r="E6" s="1269" t="s">
        <v>925</v>
      </c>
      <c r="F6" s="1268" t="s">
        <v>1199</v>
      </c>
      <c r="G6" s="1268"/>
      <c r="H6" s="1268" t="s">
        <v>926</v>
      </c>
      <c r="I6" s="1269" t="s">
        <v>969</v>
      </c>
      <c r="J6" s="1269" t="s">
        <v>925</v>
      </c>
      <c r="K6" s="1268" t="s">
        <v>1199</v>
      </c>
      <c r="L6" s="1268"/>
      <c r="M6" s="1268" t="s">
        <v>926</v>
      </c>
      <c r="N6" s="1268" t="s">
        <v>1199</v>
      </c>
      <c r="O6" s="1268"/>
      <c r="P6" s="1268"/>
      <c r="Q6" s="646">
        <v>1</v>
      </c>
    </row>
    <row r="7" spans="1:17" s="647" customFormat="1" ht="81" customHeight="1">
      <c r="A7" s="1321"/>
      <c r="B7" s="1317"/>
      <c r="C7" s="1322"/>
      <c r="D7" s="1269"/>
      <c r="E7" s="1269"/>
      <c r="F7" s="1231" t="s">
        <v>1208</v>
      </c>
      <c r="G7" s="1231" t="s">
        <v>927</v>
      </c>
      <c r="H7" s="1268"/>
      <c r="I7" s="1269"/>
      <c r="J7" s="1269"/>
      <c r="K7" s="1231" t="s">
        <v>1208</v>
      </c>
      <c r="L7" s="1231" t="s">
        <v>927</v>
      </c>
      <c r="M7" s="1268"/>
      <c r="N7" s="1233" t="s">
        <v>282</v>
      </c>
      <c r="O7" s="1234" t="s">
        <v>256</v>
      </c>
      <c r="P7" s="1268"/>
      <c r="Q7" s="646">
        <v>1</v>
      </c>
    </row>
    <row r="8" spans="1:17" s="648" customFormat="1" ht="15">
      <c r="A8" s="1171">
        <v>1</v>
      </c>
      <c r="B8" s="1171">
        <v>2</v>
      </c>
      <c r="C8" s="1171">
        <v>3</v>
      </c>
      <c r="D8" s="1171">
        <v>4</v>
      </c>
      <c r="E8" s="1171">
        <v>5</v>
      </c>
      <c r="F8" s="1171">
        <v>6</v>
      </c>
      <c r="G8" s="1171">
        <v>7</v>
      </c>
      <c r="H8" s="1171">
        <v>8</v>
      </c>
      <c r="I8" s="1172">
        <v>9</v>
      </c>
      <c r="J8" s="1171">
        <v>10</v>
      </c>
      <c r="K8" s="1171">
        <v>11</v>
      </c>
      <c r="L8" s="1171">
        <v>12</v>
      </c>
      <c r="M8" s="1171">
        <v>13</v>
      </c>
      <c r="N8" s="1171">
        <v>14</v>
      </c>
      <c r="O8" s="1171">
        <v>15</v>
      </c>
      <c r="P8" s="1171">
        <v>16</v>
      </c>
      <c r="Q8" s="1173">
        <v>1</v>
      </c>
    </row>
    <row r="9" spans="1:17" s="1242" customFormat="1" ht="15">
      <c r="A9" s="1237" t="s">
        <v>257</v>
      </c>
      <c r="B9" s="1238"/>
      <c r="C9" s="1239" t="s">
        <v>769</v>
      </c>
      <c r="D9" s="1240">
        <v>8389900</v>
      </c>
      <c r="E9" s="1240">
        <v>8389900</v>
      </c>
      <c r="F9" s="1240">
        <v>4257900</v>
      </c>
      <c r="G9" s="1240">
        <v>809300</v>
      </c>
      <c r="H9" s="1240">
        <v>0</v>
      </c>
      <c r="I9" s="1240">
        <v>790000</v>
      </c>
      <c r="J9" s="1240">
        <v>120000</v>
      </c>
      <c r="K9" s="1240">
        <v>0</v>
      </c>
      <c r="L9" s="1240">
        <v>0</v>
      </c>
      <c r="M9" s="1240">
        <v>670000</v>
      </c>
      <c r="N9" s="1240">
        <v>670000</v>
      </c>
      <c r="O9" s="1240">
        <v>70000</v>
      </c>
      <c r="P9" s="1240">
        <v>9179900</v>
      </c>
      <c r="Q9" s="1241">
        <v>1</v>
      </c>
    </row>
    <row r="10" spans="1:17" s="648" customFormat="1" ht="15">
      <c r="A10" s="1168" t="s">
        <v>258</v>
      </c>
      <c r="B10" s="1169" t="s">
        <v>568</v>
      </c>
      <c r="C10" s="1174" t="s">
        <v>259</v>
      </c>
      <c r="D10" s="1175">
        <v>8389900</v>
      </c>
      <c r="E10" s="1176">
        <v>8389900</v>
      </c>
      <c r="F10" s="1176">
        <v>4257900</v>
      </c>
      <c r="G10" s="1176">
        <v>809300</v>
      </c>
      <c r="H10" s="1176">
        <v>0</v>
      </c>
      <c r="I10" s="1175">
        <v>790000</v>
      </c>
      <c r="J10" s="1176">
        <v>120000</v>
      </c>
      <c r="K10" s="1176">
        <v>0</v>
      </c>
      <c r="L10" s="1176">
        <v>0</v>
      </c>
      <c r="M10" s="1176">
        <v>670000</v>
      </c>
      <c r="N10" s="1176">
        <v>670000</v>
      </c>
      <c r="O10" s="1176">
        <v>70000</v>
      </c>
      <c r="P10" s="1175">
        <v>9179900</v>
      </c>
      <c r="Q10" s="1173">
        <v>1</v>
      </c>
    </row>
    <row r="11" spans="1:17" s="1246" customFormat="1" ht="15">
      <c r="A11" s="1243" t="s">
        <v>260</v>
      </c>
      <c r="B11" s="1244" t="s">
        <v>569</v>
      </c>
      <c r="C11" s="1239" t="s">
        <v>770</v>
      </c>
      <c r="D11" s="1240">
        <v>382711106</v>
      </c>
      <c r="E11" s="1240">
        <v>382711106</v>
      </c>
      <c r="F11" s="1240">
        <v>141552523</v>
      </c>
      <c r="G11" s="1240">
        <v>41103868</v>
      </c>
      <c r="H11" s="1240">
        <v>0</v>
      </c>
      <c r="I11" s="1240">
        <v>25816610</v>
      </c>
      <c r="J11" s="1240">
        <v>21086708</v>
      </c>
      <c r="K11" s="1240">
        <v>3413100</v>
      </c>
      <c r="L11" s="1240">
        <v>1705581</v>
      </c>
      <c r="M11" s="1240">
        <v>4729902</v>
      </c>
      <c r="N11" s="1240">
        <v>3122045</v>
      </c>
      <c r="O11" s="1240">
        <v>2721100</v>
      </c>
      <c r="P11" s="1240">
        <v>408527716</v>
      </c>
      <c r="Q11" s="1245"/>
    </row>
    <row r="12" spans="1:17" s="648" customFormat="1" ht="27" customHeight="1">
      <c r="A12" s="1168" t="s">
        <v>261</v>
      </c>
      <c r="B12" s="1169" t="s">
        <v>570</v>
      </c>
      <c r="C12" s="1174" t="s">
        <v>262</v>
      </c>
      <c r="D12" s="1175">
        <v>34468443</v>
      </c>
      <c r="E12" s="1176">
        <v>34468443</v>
      </c>
      <c r="F12" s="1176">
        <v>12823434</v>
      </c>
      <c r="G12" s="1176">
        <v>4366836</v>
      </c>
      <c r="H12" s="1176">
        <v>0</v>
      </c>
      <c r="I12" s="1175">
        <v>127695</v>
      </c>
      <c r="J12" s="1176">
        <v>74995</v>
      </c>
      <c r="K12" s="1176">
        <v>0</v>
      </c>
      <c r="L12" s="1176">
        <v>0</v>
      </c>
      <c r="M12" s="1176">
        <v>52700</v>
      </c>
      <c r="N12" s="1176">
        <v>52700</v>
      </c>
      <c r="O12" s="1176">
        <v>52700</v>
      </c>
      <c r="P12" s="1175">
        <v>34596138</v>
      </c>
      <c r="Q12" s="1173"/>
    </row>
    <row r="13" spans="1:17" s="648" customFormat="1" ht="26.25">
      <c r="A13" s="1168" t="s">
        <v>263</v>
      </c>
      <c r="B13" s="1169" t="s">
        <v>570</v>
      </c>
      <c r="C13" s="1174" t="s">
        <v>264</v>
      </c>
      <c r="D13" s="1175">
        <v>16529918</v>
      </c>
      <c r="E13" s="1176">
        <v>16529918</v>
      </c>
      <c r="F13" s="1176">
        <v>6551113</v>
      </c>
      <c r="G13" s="1176">
        <v>2233860</v>
      </c>
      <c r="H13" s="1176">
        <v>0</v>
      </c>
      <c r="I13" s="1175">
        <v>73003</v>
      </c>
      <c r="J13" s="1176">
        <v>43003</v>
      </c>
      <c r="K13" s="1176">
        <v>11000</v>
      </c>
      <c r="L13" s="1176">
        <v>1828</v>
      </c>
      <c r="M13" s="1176">
        <v>30000</v>
      </c>
      <c r="N13" s="1176">
        <v>30000</v>
      </c>
      <c r="O13" s="1176">
        <v>30000</v>
      </c>
      <c r="P13" s="1175">
        <v>16602921</v>
      </c>
      <c r="Q13" s="1173"/>
    </row>
    <row r="14" spans="1:17" s="648" customFormat="1" ht="39">
      <c r="A14" s="1168" t="s">
        <v>265</v>
      </c>
      <c r="B14" s="1169" t="s">
        <v>570</v>
      </c>
      <c r="C14" s="1174" t="s">
        <v>986</v>
      </c>
      <c r="D14" s="1175">
        <v>53038295</v>
      </c>
      <c r="E14" s="1176">
        <v>53038295</v>
      </c>
      <c r="F14" s="1176">
        <v>26141960</v>
      </c>
      <c r="G14" s="1176">
        <v>4926308</v>
      </c>
      <c r="H14" s="1176">
        <v>0</v>
      </c>
      <c r="I14" s="1175">
        <v>346641</v>
      </c>
      <c r="J14" s="1176">
        <v>80241</v>
      </c>
      <c r="K14" s="1176">
        <v>28684</v>
      </c>
      <c r="L14" s="1176">
        <v>700</v>
      </c>
      <c r="M14" s="1176">
        <v>266400</v>
      </c>
      <c r="N14" s="1176">
        <v>266400</v>
      </c>
      <c r="O14" s="1176">
        <v>266400</v>
      </c>
      <c r="P14" s="1175">
        <v>53384936</v>
      </c>
      <c r="Q14" s="1173"/>
    </row>
    <row r="15" spans="1:17" s="648" customFormat="1" ht="78.75">
      <c r="A15" s="1168" t="s">
        <v>987</v>
      </c>
      <c r="B15" s="1169" t="s">
        <v>570</v>
      </c>
      <c r="C15" s="1174" t="s">
        <v>988</v>
      </c>
      <c r="D15" s="1175">
        <v>49241744</v>
      </c>
      <c r="E15" s="1176">
        <v>49241744</v>
      </c>
      <c r="F15" s="1176">
        <v>18942399</v>
      </c>
      <c r="G15" s="1176">
        <v>6447536</v>
      </c>
      <c r="H15" s="1176">
        <v>0</v>
      </c>
      <c r="I15" s="1175">
        <v>1970846</v>
      </c>
      <c r="J15" s="1176">
        <v>607679</v>
      </c>
      <c r="K15" s="1176">
        <v>317500</v>
      </c>
      <c r="L15" s="1176">
        <v>43136</v>
      </c>
      <c r="M15" s="1176">
        <v>1363167</v>
      </c>
      <c r="N15" s="1176">
        <v>1297000</v>
      </c>
      <c r="O15" s="1176">
        <v>1297000</v>
      </c>
      <c r="P15" s="1175">
        <v>51212590</v>
      </c>
      <c r="Q15" s="1173"/>
    </row>
    <row r="16" spans="1:17" s="648" customFormat="1" ht="26.25">
      <c r="A16" s="1168" t="s">
        <v>989</v>
      </c>
      <c r="B16" s="1169" t="s">
        <v>571</v>
      </c>
      <c r="C16" s="1174" t="s">
        <v>990</v>
      </c>
      <c r="D16" s="1175">
        <v>18446508</v>
      </c>
      <c r="E16" s="1176">
        <v>18446508</v>
      </c>
      <c r="F16" s="1176">
        <v>9909784</v>
      </c>
      <c r="G16" s="1176">
        <v>1587327</v>
      </c>
      <c r="H16" s="1176">
        <v>0</v>
      </c>
      <c r="I16" s="1175">
        <v>1994095</v>
      </c>
      <c r="J16" s="1176">
        <v>507150</v>
      </c>
      <c r="K16" s="1176">
        <v>289278</v>
      </c>
      <c r="L16" s="1176">
        <v>75337</v>
      </c>
      <c r="M16" s="1176">
        <v>1486945</v>
      </c>
      <c r="N16" s="1176">
        <v>1460945</v>
      </c>
      <c r="O16" s="1176">
        <v>1060000</v>
      </c>
      <c r="P16" s="1175">
        <v>20440603</v>
      </c>
      <c r="Q16" s="1173"/>
    </row>
    <row r="17" spans="1:17" s="648" customFormat="1" ht="15">
      <c r="A17" s="1168" t="s">
        <v>991</v>
      </c>
      <c r="B17" s="1169" t="s">
        <v>572</v>
      </c>
      <c r="C17" s="1174" t="s">
        <v>992</v>
      </c>
      <c r="D17" s="1175">
        <v>119916500</v>
      </c>
      <c r="E17" s="1176">
        <v>119916500</v>
      </c>
      <c r="F17" s="1176">
        <v>55627100</v>
      </c>
      <c r="G17" s="1176">
        <v>20414700</v>
      </c>
      <c r="H17" s="1176">
        <v>0</v>
      </c>
      <c r="I17" s="1175">
        <v>12905038</v>
      </c>
      <c r="J17" s="1176">
        <v>11784348</v>
      </c>
      <c r="K17" s="1176">
        <v>2503938</v>
      </c>
      <c r="L17" s="1176">
        <v>1296105</v>
      </c>
      <c r="M17" s="1176">
        <v>1120690</v>
      </c>
      <c r="N17" s="1176">
        <v>10000</v>
      </c>
      <c r="O17" s="1176">
        <v>10000</v>
      </c>
      <c r="P17" s="1175">
        <v>132821538</v>
      </c>
      <c r="Q17" s="1173"/>
    </row>
    <row r="18" spans="1:17" s="648" customFormat="1" ht="15">
      <c r="A18" s="1168" t="s">
        <v>993</v>
      </c>
      <c r="B18" s="1169" t="s">
        <v>573</v>
      </c>
      <c r="C18" s="1174" t="s">
        <v>994</v>
      </c>
      <c r="D18" s="1175">
        <v>71621871</v>
      </c>
      <c r="E18" s="1176">
        <v>71621871</v>
      </c>
      <c r="F18" s="1176">
        <v>0</v>
      </c>
      <c r="G18" s="1176">
        <v>0</v>
      </c>
      <c r="H18" s="1176">
        <v>0</v>
      </c>
      <c r="I18" s="1175">
        <v>6794192</v>
      </c>
      <c r="J18" s="1176">
        <v>6740692</v>
      </c>
      <c r="K18" s="1176">
        <v>0</v>
      </c>
      <c r="L18" s="1176">
        <v>0</v>
      </c>
      <c r="M18" s="1176">
        <v>53500</v>
      </c>
      <c r="N18" s="1176">
        <v>5000</v>
      </c>
      <c r="O18" s="1176">
        <v>5000</v>
      </c>
      <c r="P18" s="1175">
        <v>78416063</v>
      </c>
      <c r="Q18" s="1173"/>
    </row>
    <row r="19" spans="1:17" s="648" customFormat="1" ht="39">
      <c r="A19" s="1168" t="s">
        <v>995</v>
      </c>
      <c r="B19" s="1169" t="s">
        <v>574</v>
      </c>
      <c r="C19" s="1174" t="s">
        <v>996</v>
      </c>
      <c r="D19" s="1175">
        <v>14294755</v>
      </c>
      <c r="E19" s="1176">
        <v>14294755</v>
      </c>
      <c r="F19" s="1176">
        <v>9212819</v>
      </c>
      <c r="G19" s="1176">
        <v>844173</v>
      </c>
      <c r="H19" s="1176">
        <v>0</v>
      </c>
      <c r="I19" s="1175">
        <v>1573900</v>
      </c>
      <c r="J19" s="1176">
        <v>1217400</v>
      </c>
      <c r="K19" s="1176">
        <v>252700</v>
      </c>
      <c r="L19" s="1176">
        <v>283475</v>
      </c>
      <c r="M19" s="1176">
        <v>356500</v>
      </c>
      <c r="N19" s="1176">
        <v>0</v>
      </c>
      <c r="O19" s="1176">
        <v>0</v>
      </c>
      <c r="P19" s="1175">
        <v>15868655</v>
      </c>
      <c r="Q19" s="1173"/>
    </row>
    <row r="20" spans="1:17" s="648" customFormat="1" ht="15">
      <c r="A20" s="1168" t="s">
        <v>997</v>
      </c>
      <c r="B20" s="1169" t="s">
        <v>574</v>
      </c>
      <c r="C20" s="1174" t="s">
        <v>998</v>
      </c>
      <c r="D20" s="1175">
        <v>1068100</v>
      </c>
      <c r="E20" s="1176">
        <v>1068100</v>
      </c>
      <c r="F20" s="1176">
        <v>443200</v>
      </c>
      <c r="G20" s="1176">
        <v>18000</v>
      </c>
      <c r="H20" s="1176">
        <v>0</v>
      </c>
      <c r="I20" s="1175">
        <v>27000</v>
      </c>
      <c r="J20" s="1176">
        <v>27000</v>
      </c>
      <c r="K20" s="1176">
        <v>10000</v>
      </c>
      <c r="L20" s="1176">
        <v>5000</v>
      </c>
      <c r="M20" s="1176">
        <v>0</v>
      </c>
      <c r="N20" s="1176">
        <v>0</v>
      </c>
      <c r="O20" s="1176">
        <v>0</v>
      </c>
      <c r="P20" s="1175">
        <v>1095100</v>
      </c>
      <c r="Q20" s="1173"/>
    </row>
    <row r="21" spans="1:17" s="648" customFormat="1" ht="26.25">
      <c r="A21" s="1168" t="s">
        <v>999</v>
      </c>
      <c r="B21" s="1169" t="s">
        <v>575</v>
      </c>
      <c r="C21" s="1174" t="s">
        <v>1000</v>
      </c>
      <c r="D21" s="1175">
        <v>633950</v>
      </c>
      <c r="E21" s="1176">
        <v>633950</v>
      </c>
      <c r="F21" s="1176">
        <v>264000</v>
      </c>
      <c r="G21" s="1176">
        <v>7800</v>
      </c>
      <c r="H21" s="1176">
        <v>0</v>
      </c>
      <c r="I21" s="1175">
        <v>0</v>
      </c>
      <c r="J21" s="1176">
        <v>0</v>
      </c>
      <c r="K21" s="1176">
        <v>0</v>
      </c>
      <c r="L21" s="1176">
        <v>0</v>
      </c>
      <c r="M21" s="1176">
        <v>0</v>
      </c>
      <c r="N21" s="1176">
        <v>0</v>
      </c>
      <c r="O21" s="1176">
        <v>0</v>
      </c>
      <c r="P21" s="1175">
        <v>633950</v>
      </c>
      <c r="Q21" s="1173"/>
    </row>
    <row r="22" spans="1:17" s="648" customFormat="1" ht="15">
      <c r="A22" s="1168" t="s">
        <v>1001</v>
      </c>
      <c r="B22" s="1169" t="s">
        <v>575</v>
      </c>
      <c r="C22" s="1174" t="s">
        <v>1002</v>
      </c>
      <c r="D22" s="1175">
        <v>3451022</v>
      </c>
      <c r="E22" s="1176">
        <v>3451022</v>
      </c>
      <c r="F22" s="1176">
        <v>1636714</v>
      </c>
      <c r="G22" s="1176">
        <v>257328</v>
      </c>
      <c r="H22" s="1176">
        <v>0</v>
      </c>
      <c r="I22" s="1175">
        <v>4200</v>
      </c>
      <c r="J22" s="1176">
        <v>4200</v>
      </c>
      <c r="K22" s="1176">
        <v>0</v>
      </c>
      <c r="L22" s="1176">
        <v>0</v>
      </c>
      <c r="M22" s="1176">
        <v>0</v>
      </c>
      <c r="N22" s="1176">
        <v>0</v>
      </c>
      <c r="O22" s="1176">
        <v>0</v>
      </c>
      <c r="P22" s="1175">
        <v>3455222</v>
      </c>
      <c r="Q22" s="1173"/>
    </row>
    <row r="23" spans="1:17" s="1246" customFormat="1" ht="15">
      <c r="A23" s="1243" t="s">
        <v>1003</v>
      </c>
      <c r="B23" s="1244" t="s">
        <v>569</v>
      </c>
      <c r="C23" s="1239" t="s">
        <v>974</v>
      </c>
      <c r="D23" s="1240">
        <v>508408153</v>
      </c>
      <c r="E23" s="1240">
        <v>508408153</v>
      </c>
      <c r="F23" s="1240">
        <v>261255395</v>
      </c>
      <c r="G23" s="1240">
        <v>47461464</v>
      </c>
      <c r="H23" s="1240">
        <v>0</v>
      </c>
      <c r="I23" s="1240">
        <v>9468196</v>
      </c>
      <c r="J23" s="1240">
        <v>9051181</v>
      </c>
      <c r="K23" s="1240">
        <v>2990191</v>
      </c>
      <c r="L23" s="1240">
        <v>789216</v>
      </c>
      <c r="M23" s="1240">
        <v>417015</v>
      </c>
      <c r="N23" s="1240">
        <v>78447</v>
      </c>
      <c r="O23" s="1240">
        <v>78447</v>
      </c>
      <c r="P23" s="1240">
        <v>517876349</v>
      </c>
      <c r="Q23" s="1245"/>
    </row>
    <row r="24" spans="1:17" s="648" customFormat="1" ht="15">
      <c r="A24" s="1168" t="s">
        <v>1004</v>
      </c>
      <c r="B24" s="1169" t="s">
        <v>576</v>
      </c>
      <c r="C24" s="1174" t="s">
        <v>1005</v>
      </c>
      <c r="D24" s="1175">
        <v>141227800</v>
      </c>
      <c r="E24" s="1176">
        <v>141227800</v>
      </c>
      <c r="F24" s="1176">
        <v>62602000</v>
      </c>
      <c r="G24" s="1176">
        <v>11231080</v>
      </c>
      <c r="H24" s="1176">
        <v>0</v>
      </c>
      <c r="I24" s="1175">
        <v>1005683</v>
      </c>
      <c r="J24" s="1176">
        <v>951825</v>
      </c>
      <c r="K24" s="1176">
        <v>243388</v>
      </c>
      <c r="L24" s="1176">
        <v>239172</v>
      </c>
      <c r="M24" s="1176">
        <v>53858</v>
      </c>
      <c r="N24" s="1176">
        <v>30000</v>
      </c>
      <c r="O24" s="1176">
        <v>30000</v>
      </c>
      <c r="P24" s="1175">
        <v>142233483</v>
      </c>
      <c r="Q24" s="1173"/>
    </row>
    <row r="25" spans="1:17" ht="52.5">
      <c r="A25" s="1168" t="s">
        <v>1006</v>
      </c>
      <c r="B25" s="1169" t="s">
        <v>577</v>
      </c>
      <c r="C25" s="1174" t="s">
        <v>1007</v>
      </c>
      <c r="D25" s="1175">
        <v>199803353</v>
      </c>
      <c r="E25" s="1176">
        <v>199803353</v>
      </c>
      <c r="F25" s="1176">
        <v>103100995</v>
      </c>
      <c r="G25" s="1176">
        <v>27794255</v>
      </c>
      <c r="H25" s="1176">
        <v>0</v>
      </c>
      <c r="I25" s="1175">
        <v>1419353</v>
      </c>
      <c r="J25" s="1176">
        <v>1351196</v>
      </c>
      <c r="K25" s="1176">
        <v>97000</v>
      </c>
      <c r="L25" s="1176">
        <v>3000</v>
      </c>
      <c r="M25" s="1176">
        <v>68157</v>
      </c>
      <c r="N25" s="1176">
        <v>33447</v>
      </c>
      <c r="O25" s="1176">
        <v>33447</v>
      </c>
      <c r="P25" s="1175">
        <v>201222706</v>
      </c>
      <c r="Q25" s="1173"/>
    </row>
    <row r="26" spans="1:17" ht="15">
      <c r="A26" s="1168" t="s">
        <v>1008</v>
      </c>
      <c r="B26" s="1169" t="s">
        <v>578</v>
      </c>
      <c r="C26" s="1174" t="s">
        <v>1009</v>
      </c>
      <c r="D26" s="1175">
        <v>6506900</v>
      </c>
      <c r="E26" s="1176">
        <v>6506900</v>
      </c>
      <c r="F26" s="1176">
        <v>3008100</v>
      </c>
      <c r="G26" s="1176">
        <v>773000</v>
      </c>
      <c r="H26" s="1176">
        <v>0</v>
      </c>
      <c r="I26" s="1175">
        <v>0</v>
      </c>
      <c r="J26" s="1176">
        <v>0</v>
      </c>
      <c r="K26" s="1176">
        <v>0</v>
      </c>
      <c r="L26" s="1176">
        <v>0</v>
      </c>
      <c r="M26" s="1176">
        <v>0</v>
      </c>
      <c r="N26" s="1176">
        <v>0</v>
      </c>
      <c r="O26" s="1176">
        <v>0</v>
      </c>
      <c r="P26" s="1175">
        <v>6506900</v>
      </c>
      <c r="Q26" s="1173"/>
    </row>
    <row r="27" spans="1:17" ht="16.5" customHeight="1">
      <c r="A27" s="1168" t="s">
        <v>1010</v>
      </c>
      <c r="B27" s="1169" t="s">
        <v>578</v>
      </c>
      <c r="C27" s="1174" t="s">
        <v>1011</v>
      </c>
      <c r="D27" s="1175">
        <v>9824400</v>
      </c>
      <c r="E27" s="1176">
        <v>9824400</v>
      </c>
      <c r="F27" s="1176">
        <v>4214700</v>
      </c>
      <c r="G27" s="1176">
        <v>1459600</v>
      </c>
      <c r="H27" s="1176">
        <v>0</v>
      </c>
      <c r="I27" s="1175">
        <v>0</v>
      </c>
      <c r="J27" s="1176">
        <v>0</v>
      </c>
      <c r="K27" s="1176">
        <v>0</v>
      </c>
      <c r="L27" s="1176">
        <v>0</v>
      </c>
      <c r="M27" s="1176">
        <v>0</v>
      </c>
      <c r="N27" s="1176">
        <v>0</v>
      </c>
      <c r="O27" s="1176">
        <v>0</v>
      </c>
      <c r="P27" s="1175">
        <v>9824400</v>
      </c>
      <c r="Q27" s="1173"/>
    </row>
    <row r="28" spans="1:17" ht="15">
      <c r="A28" s="1168" t="s">
        <v>1012</v>
      </c>
      <c r="B28" s="1169" t="s">
        <v>579</v>
      </c>
      <c r="C28" s="1174" t="s">
        <v>864</v>
      </c>
      <c r="D28" s="1175">
        <v>12380100</v>
      </c>
      <c r="E28" s="1176">
        <v>12380100</v>
      </c>
      <c r="F28" s="1176">
        <v>7401700</v>
      </c>
      <c r="G28" s="1176">
        <v>1322500</v>
      </c>
      <c r="H28" s="1176">
        <v>0</v>
      </c>
      <c r="I28" s="1175">
        <v>0</v>
      </c>
      <c r="J28" s="1176">
        <v>0</v>
      </c>
      <c r="K28" s="1176">
        <v>0</v>
      </c>
      <c r="L28" s="1176">
        <v>0</v>
      </c>
      <c r="M28" s="1176">
        <v>0</v>
      </c>
      <c r="N28" s="1176">
        <v>0</v>
      </c>
      <c r="O28" s="1176">
        <v>0</v>
      </c>
      <c r="P28" s="1175">
        <v>12380100</v>
      </c>
      <c r="Q28" s="1173"/>
    </row>
    <row r="29" spans="1:17" ht="15">
      <c r="A29" s="1168" t="s">
        <v>865</v>
      </c>
      <c r="B29" s="1169" t="s">
        <v>580</v>
      </c>
      <c r="C29" s="1174" t="s">
        <v>866</v>
      </c>
      <c r="D29" s="1175">
        <v>6295600</v>
      </c>
      <c r="E29" s="1176">
        <v>6295600</v>
      </c>
      <c r="F29" s="1176">
        <v>3318400</v>
      </c>
      <c r="G29" s="1176">
        <v>606000</v>
      </c>
      <c r="H29" s="1176">
        <v>0</v>
      </c>
      <c r="I29" s="1175">
        <v>400000</v>
      </c>
      <c r="J29" s="1176">
        <v>370000</v>
      </c>
      <c r="K29" s="1176">
        <v>0</v>
      </c>
      <c r="L29" s="1176">
        <v>60000</v>
      </c>
      <c r="M29" s="1176">
        <v>30000</v>
      </c>
      <c r="N29" s="1176">
        <v>0</v>
      </c>
      <c r="O29" s="1176">
        <v>0</v>
      </c>
      <c r="P29" s="1175">
        <v>6695600</v>
      </c>
      <c r="Q29" s="1173"/>
    </row>
    <row r="30" spans="1:17" ht="29.25" customHeight="1">
      <c r="A30" s="1168" t="s">
        <v>867</v>
      </c>
      <c r="B30" s="1177" t="s">
        <v>1035</v>
      </c>
      <c r="C30" s="1174" t="s">
        <v>868</v>
      </c>
      <c r="D30" s="1175">
        <v>81597000</v>
      </c>
      <c r="E30" s="1176">
        <v>81597000</v>
      </c>
      <c r="F30" s="1176">
        <v>49431500</v>
      </c>
      <c r="G30" s="1176">
        <v>1460000</v>
      </c>
      <c r="H30" s="1176">
        <v>0</v>
      </c>
      <c r="I30" s="1175">
        <v>0</v>
      </c>
      <c r="J30" s="1176">
        <v>0</v>
      </c>
      <c r="K30" s="1176">
        <v>0</v>
      </c>
      <c r="L30" s="1176">
        <v>0</v>
      </c>
      <c r="M30" s="1176">
        <v>0</v>
      </c>
      <c r="N30" s="1176">
        <v>0</v>
      </c>
      <c r="O30" s="1176">
        <v>0</v>
      </c>
      <c r="P30" s="1175">
        <v>81597000</v>
      </c>
      <c r="Q30" s="1173"/>
    </row>
    <row r="31" spans="1:17" ht="52.5">
      <c r="A31" s="1168" t="s">
        <v>869</v>
      </c>
      <c r="B31" s="1169" t="s">
        <v>581</v>
      </c>
      <c r="C31" s="1174" t="s">
        <v>870</v>
      </c>
      <c r="D31" s="1175">
        <v>13401650</v>
      </c>
      <c r="E31" s="1176">
        <v>13401650</v>
      </c>
      <c r="F31" s="1176">
        <v>8166800</v>
      </c>
      <c r="G31" s="1176">
        <v>663215</v>
      </c>
      <c r="H31" s="1176">
        <v>0</v>
      </c>
      <c r="I31" s="1175">
        <v>1048860</v>
      </c>
      <c r="J31" s="1176">
        <v>1033860</v>
      </c>
      <c r="K31" s="1176">
        <v>403703</v>
      </c>
      <c r="L31" s="1176">
        <v>104644</v>
      </c>
      <c r="M31" s="1176">
        <v>15000</v>
      </c>
      <c r="N31" s="1176">
        <v>15000</v>
      </c>
      <c r="O31" s="1176">
        <v>15000</v>
      </c>
      <c r="P31" s="1175">
        <v>14450510</v>
      </c>
      <c r="Q31" s="1173"/>
    </row>
    <row r="32" spans="1:17" ht="25.5" customHeight="1">
      <c r="A32" s="1168" t="s">
        <v>871</v>
      </c>
      <c r="B32" s="1169" t="s">
        <v>581</v>
      </c>
      <c r="C32" s="1174" t="s">
        <v>872</v>
      </c>
      <c r="D32" s="1175">
        <v>5325950</v>
      </c>
      <c r="E32" s="1176">
        <v>5325950</v>
      </c>
      <c r="F32" s="1176">
        <v>3730400</v>
      </c>
      <c r="G32" s="1176">
        <v>187000</v>
      </c>
      <c r="H32" s="1176">
        <v>0</v>
      </c>
      <c r="I32" s="1175">
        <v>5575600</v>
      </c>
      <c r="J32" s="1176">
        <v>5325600</v>
      </c>
      <c r="K32" s="1176">
        <v>2246100</v>
      </c>
      <c r="L32" s="1176">
        <v>382400</v>
      </c>
      <c r="M32" s="1176">
        <v>250000</v>
      </c>
      <c r="N32" s="1176">
        <v>0</v>
      </c>
      <c r="O32" s="1176">
        <v>0</v>
      </c>
      <c r="P32" s="1175">
        <v>10901550</v>
      </c>
      <c r="Q32" s="1173"/>
    </row>
    <row r="33" spans="1:17" ht="15">
      <c r="A33" s="1168" t="s">
        <v>873</v>
      </c>
      <c r="B33" s="1169" t="s">
        <v>582</v>
      </c>
      <c r="C33" s="1174" t="s">
        <v>874</v>
      </c>
      <c r="D33" s="1175">
        <v>5053900</v>
      </c>
      <c r="E33" s="1176">
        <v>5053900</v>
      </c>
      <c r="F33" s="1176">
        <v>3580100</v>
      </c>
      <c r="G33" s="1176">
        <v>314200</v>
      </c>
      <c r="H33" s="1176">
        <v>0</v>
      </c>
      <c r="I33" s="1175">
        <v>0</v>
      </c>
      <c r="J33" s="1176">
        <v>0</v>
      </c>
      <c r="K33" s="1176">
        <v>0</v>
      </c>
      <c r="L33" s="1176">
        <v>0</v>
      </c>
      <c r="M33" s="1176">
        <v>0</v>
      </c>
      <c r="N33" s="1176">
        <v>0</v>
      </c>
      <c r="O33" s="1176">
        <v>0</v>
      </c>
      <c r="P33" s="1175">
        <v>5053900</v>
      </c>
      <c r="Q33" s="1173"/>
    </row>
    <row r="34" spans="1:17" ht="15">
      <c r="A34" s="1168" t="s">
        <v>875</v>
      </c>
      <c r="B34" s="1169" t="s">
        <v>582</v>
      </c>
      <c r="C34" s="1174" t="s">
        <v>876</v>
      </c>
      <c r="D34" s="1175">
        <v>25690500</v>
      </c>
      <c r="E34" s="1176">
        <v>25690500</v>
      </c>
      <c r="F34" s="1176">
        <v>12037600</v>
      </c>
      <c r="G34" s="1176">
        <v>1601614</v>
      </c>
      <c r="H34" s="1176">
        <v>0</v>
      </c>
      <c r="I34" s="1175">
        <v>18700</v>
      </c>
      <c r="J34" s="1176">
        <v>18700</v>
      </c>
      <c r="K34" s="1176">
        <v>0</v>
      </c>
      <c r="L34" s="1176">
        <v>0</v>
      </c>
      <c r="M34" s="1176">
        <v>0</v>
      </c>
      <c r="N34" s="1176">
        <v>0</v>
      </c>
      <c r="O34" s="1176">
        <v>0</v>
      </c>
      <c r="P34" s="1175">
        <v>25709200</v>
      </c>
      <c r="Q34" s="1173"/>
    </row>
    <row r="35" spans="1:17" ht="26.25">
      <c r="A35" s="1168" t="s">
        <v>877</v>
      </c>
      <c r="B35" s="1169" t="s">
        <v>582</v>
      </c>
      <c r="C35" s="1174" t="s">
        <v>391</v>
      </c>
      <c r="D35" s="1175">
        <v>1301000</v>
      </c>
      <c r="E35" s="1176">
        <v>1301000</v>
      </c>
      <c r="F35" s="1176">
        <v>663100</v>
      </c>
      <c r="G35" s="1176">
        <v>49000</v>
      </c>
      <c r="H35" s="1176">
        <v>0</v>
      </c>
      <c r="I35" s="1175">
        <v>0</v>
      </c>
      <c r="J35" s="1176">
        <v>0</v>
      </c>
      <c r="K35" s="1176">
        <v>0</v>
      </c>
      <c r="L35" s="1176">
        <v>0</v>
      </c>
      <c r="M35" s="1176">
        <v>0</v>
      </c>
      <c r="N35" s="1176">
        <v>0</v>
      </c>
      <c r="O35" s="1176">
        <v>0</v>
      </c>
      <c r="P35" s="1175">
        <v>1301000</v>
      </c>
      <c r="Q35" s="1173"/>
    </row>
    <row r="36" spans="1:17" s="1247" customFormat="1" ht="15">
      <c r="A36" s="1243" t="s">
        <v>392</v>
      </c>
      <c r="B36" s="1244" t="s">
        <v>569</v>
      </c>
      <c r="C36" s="1239" t="s">
        <v>517</v>
      </c>
      <c r="D36" s="1240">
        <v>103602764</v>
      </c>
      <c r="E36" s="1240">
        <v>103602764</v>
      </c>
      <c r="F36" s="1240">
        <v>46499693</v>
      </c>
      <c r="G36" s="1240">
        <v>17802663</v>
      </c>
      <c r="H36" s="1240">
        <v>0</v>
      </c>
      <c r="I36" s="1240">
        <v>19568332</v>
      </c>
      <c r="J36" s="1240">
        <v>18484131</v>
      </c>
      <c r="K36" s="1240">
        <v>0</v>
      </c>
      <c r="L36" s="1240">
        <v>0</v>
      </c>
      <c r="M36" s="1240">
        <v>1084201</v>
      </c>
      <c r="N36" s="1240">
        <v>1068432</v>
      </c>
      <c r="O36" s="1240">
        <v>657897</v>
      </c>
      <c r="P36" s="1240">
        <v>123171096</v>
      </c>
      <c r="Q36" s="1245"/>
    </row>
    <row r="37" spans="1:17" ht="16.5" customHeight="1">
      <c r="A37" s="1168" t="s">
        <v>393</v>
      </c>
      <c r="B37" s="1169" t="s">
        <v>583</v>
      </c>
      <c r="C37" s="1174" t="s">
        <v>394</v>
      </c>
      <c r="D37" s="1175">
        <v>178080</v>
      </c>
      <c r="E37" s="1176">
        <v>178080</v>
      </c>
      <c r="F37" s="1176">
        <v>0</v>
      </c>
      <c r="G37" s="1176">
        <v>0</v>
      </c>
      <c r="H37" s="1176">
        <v>0</v>
      </c>
      <c r="I37" s="1175">
        <v>0</v>
      </c>
      <c r="J37" s="1176">
        <v>0</v>
      </c>
      <c r="K37" s="1176">
        <v>0</v>
      </c>
      <c r="L37" s="1176">
        <v>0</v>
      </c>
      <c r="M37" s="1176">
        <v>0</v>
      </c>
      <c r="N37" s="1176">
        <v>0</v>
      </c>
      <c r="O37" s="1176">
        <v>0</v>
      </c>
      <c r="P37" s="1175">
        <v>178080</v>
      </c>
      <c r="Q37" s="1173"/>
    </row>
    <row r="38" spans="1:17" ht="15">
      <c r="A38" s="1168" t="s">
        <v>395</v>
      </c>
      <c r="B38" s="1169" t="s">
        <v>584</v>
      </c>
      <c r="C38" s="1174" t="s">
        <v>396</v>
      </c>
      <c r="D38" s="1175">
        <v>12911398</v>
      </c>
      <c r="E38" s="1176">
        <v>12911398</v>
      </c>
      <c r="F38" s="1176">
        <v>5983683</v>
      </c>
      <c r="G38" s="1176">
        <v>2294040</v>
      </c>
      <c r="H38" s="1176">
        <v>0</v>
      </c>
      <c r="I38" s="1175">
        <v>2121000</v>
      </c>
      <c r="J38" s="1176">
        <v>2107000</v>
      </c>
      <c r="K38" s="1176">
        <v>0</v>
      </c>
      <c r="L38" s="1176">
        <v>0</v>
      </c>
      <c r="M38" s="1176">
        <v>14000</v>
      </c>
      <c r="N38" s="1176">
        <v>14000</v>
      </c>
      <c r="O38" s="1176">
        <v>14000</v>
      </c>
      <c r="P38" s="1175">
        <v>15032398</v>
      </c>
      <c r="Q38" s="1173"/>
    </row>
    <row r="39" spans="1:17" ht="39">
      <c r="A39" s="1168" t="s">
        <v>397</v>
      </c>
      <c r="B39" s="1169" t="s">
        <v>585</v>
      </c>
      <c r="C39" s="1174" t="s">
        <v>398</v>
      </c>
      <c r="D39" s="1175">
        <v>9532700</v>
      </c>
      <c r="E39" s="1176">
        <v>9532700</v>
      </c>
      <c r="F39" s="1176">
        <v>4828100</v>
      </c>
      <c r="G39" s="1176">
        <v>828600</v>
      </c>
      <c r="H39" s="1176">
        <v>0</v>
      </c>
      <c r="I39" s="1175">
        <v>0</v>
      </c>
      <c r="J39" s="1176">
        <v>0</v>
      </c>
      <c r="K39" s="1176">
        <v>0</v>
      </c>
      <c r="L39" s="1176">
        <v>0</v>
      </c>
      <c r="M39" s="1176">
        <v>0</v>
      </c>
      <c r="N39" s="1176">
        <v>0</v>
      </c>
      <c r="O39" s="1176">
        <v>0</v>
      </c>
      <c r="P39" s="1175">
        <v>9532700</v>
      </c>
      <c r="Q39" s="1173"/>
    </row>
    <row r="40" spans="1:17" ht="15">
      <c r="A40" s="1168" t="s">
        <v>399</v>
      </c>
      <c r="B40" s="1169" t="s">
        <v>585</v>
      </c>
      <c r="C40" s="1174" t="s">
        <v>400</v>
      </c>
      <c r="D40" s="1175">
        <v>200000</v>
      </c>
      <c r="E40" s="1176">
        <v>200000</v>
      </c>
      <c r="F40" s="1176">
        <v>7310</v>
      </c>
      <c r="G40" s="1176">
        <v>0</v>
      </c>
      <c r="H40" s="1176">
        <v>0</v>
      </c>
      <c r="I40" s="1175">
        <v>0</v>
      </c>
      <c r="J40" s="1176">
        <v>0</v>
      </c>
      <c r="K40" s="1176">
        <v>0</v>
      </c>
      <c r="L40" s="1176">
        <v>0</v>
      </c>
      <c r="M40" s="1176">
        <v>0</v>
      </c>
      <c r="N40" s="1176">
        <v>0</v>
      </c>
      <c r="O40" s="1176">
        <v>0</v>
      </c>
      <c r="P40" s="1175">
        <v>200000</v>
      </c>
      <c r="Q40" s="1173"/>
    </row>
    <row r="41" spans="1:17" ht="31.5" customHeight="1">
      <c r="A41" s="1168" t="s">
        <v>401</v>
      </c>
      <c r="B41" s="1169" t="s">
        <v>586</v>
      </c>
      <c r="C41" s="1174" t="s">
        <v>402</v>
      </c>
      <c r="D41" s="1175">
        <v>60388101</v>
      </c>
      <c r="E41" s="1176">
        <v>60388101</v>
      </c>
      <c r="F41" s="1176">
        <v>27182581</v>
      </c>
      <c r="G41" s="1176">
        <v>12892588</v>
      </c>
      <c r="H41" s="1176">
        <v>0</v>
      </c>
      <c r="I41" s="1175">
        <v>16874982</v>
      </c>
      <c r="J41" s="1176">
        <v>16377131</v>
      </c>
      <c r="K41" s="1176">
        <v>0</v>
      </c>
      <c r="L41" s="1176">
        <v>0</v>
      </c>
      <c r="M41" s="1176">
        <v>497851</v>
      </c>
      <c r="N41" s="1176">
        <v>482082</v>
      </c>
      <c r="O41" s="1176">
        <v>224297</v>
      </c>
      <c r="P41" s="1175">
        <v>77263083</v>
      </c>
      <c r="Q41" s="1173"/>
    </row>
    <row r="42" spans="1:17" ht="26.25">
      <c r="A42" s="1168" t="s">
        <v>403</v>
      </c>
      <c r="B42" s="1169" t="s">
        <v>585</v>
      </c>
      <c r="C42" s="1174" t="s">
        <v>404</v>
      </c>
      <c r="D42" s="1175">
        <v>723800</v>
      </c>
      <c r="E42" s="1176">
        <v>723800</v>
      </c>
      <c r="F42" s="1176">
        <v>473800</v>
      </c>
      <c r="G42" s="1176">
        <v>44200</v>
      </c>
      <c r="H42" s="1176">
        <v>0</v>
      </c>
      <c r="I42" s="1175">
        <v>0</v>
      </c>
      <c r="J42" s="1176">
        <v>0</v>
      </c>
      <c r="K42" s="1176">
        <v>0</v>
      </c>
      <c r="L42" s="1176">
        <v>0</v>
      </c>
      <c r="M42" s="1176">
        <v>0</v>
      </c>
      <c r="N42" s="1176">
        <v>0</v>
      </c>
      <c r="O42" s="1176">
        <v>0</v>
      </c>
      <c r="P42" s="1175">
        <v>723800</v>
      </c>
      <c r="Q42" s="1173"/>
    </row>
    <row r="43" spans="1:17" ht="27" customHeight="1">
      <c r="A43" s="1168" t="s">
        <v>405</v>
      </c>
      <c r="B43" s="1169" t="s">
        <v>585</v>
      </c>
      <c r="C43" s="1174" t="s">
        <v>406</v>
      </c>
      <c r="D43" s="1175">
        <v>16200</v>
      </c>
      <c r="E43" s="1176">
        <v>16200</v>
      </c>
      <c r="F43" s="1176">
        <v>2600</v>
      </c>
      <c r="G43" s="1176">
        <v>0</v>
      </c>
      <c r="H43" s="1176">
        <v>0</v>
      </c>
      <c r="I43" s="1175">
        <v>0</v>
      </c>
      <c r="J43" s="1176">
        <v>0</v>
      </c>
      <c r="K43" s="1176">
        <v>0</v>
      </c>
      <c r="L43" s="1176">
        <v>0</v>
      </c>
      <c r="M43" s="1176">
        <v>0</v>
      </c>
      <c r="N43" s="1176">
        <v>0</v>
      </c>
      <c r="O43" s="1176">
        <v>0</v>
      </c>
      <c r="P43" s="1175">
        <v>16200</v>
      </c>
      <c r="Q43" s="1173"/>
    </row>
    <row r="44" spans="1:17" ht="26.25">
      <c r="A44" s="1168" t="s">
        <v>407</v>
      </c>
      <c r="B44" s="1169" t="s">
        <v>585</v>
      </c>
      <c r="C44" s="1174" t="s">
        <v>408</v>
      </c>
      <c r="D44" s="1175">
        <v>734500</v>
      </c>
      <c r="E44" s="1176">
        <v>734500</v>
      </c>
      <c r="F44" s="1176">
        <v>0</v>
      </c>
      <c r="G44" s="1176">
        <v>0</v>
      </c>
      <c r="H44" s="1176">
        <v>0</v>
      </c>
      <c r="I44" s="1175">
        <v>0</v>
      </c>
      <c r="J44" s="1176">
        <v>0</v>
      </c>
      <c r="K44" s="1176">
        <v>0</v>
      </c>
      <c r="L44" s="1176">
        <v>0</v>
      </c>
      <c r="M44" s="1176">
        <v>0</v>
      </c>
      <c r="N44" s="1176">
        <v>0</v>
      </c>
      <c r="O44" s="1176">
        <v>0</v>
      </c>
      <c r="P44" s="1175">
        <v>734500</v>
      </c>
      <c r="Q44" s="1173"/>
    </row>
    <row r="45" spans="1:17" ht="39">
      <c r="A45" s="1168" t="s">
        <v>409</v>
      </c>
      <c r="B45" s="1169" t="s">
        <v>585</v>
      </c>
      <c r="C45" s="1174" t="s">
        <v>410</v>
      </c>
      <c r="D45" s="1175">
        <v>16000</v>
      </c>
      <c r="E45" s="1176">
        <v>16000</v>
      </c>
      <c r="F45" s="1176">
        <v>0</v>
      </c>
      <c r="G45" s="1176">
        <v>0</v>
      </c>
      <c r="H45" s="1176">
        <v>0</v>
      </c>
      <c r="I45" s="1175">
        <v>0</v>
      </c>
      <c r="J45" s="1176">
        <v>0</v>
      </c>
      <c r="K45" s="1176">
        <v>0</v>
      </c>
      <c r="L45" s="1176">
        <v>0</v>
      </c>
      <c r="M45" s="1176">
        <v>0</v>
      </c>
      <c r="N45" s="1176">
        <v>0</v>
      </c>
      <c r="O45" s="1176">
        <v>0</v>
      </c>
      <c r="P45" s="1175">
        <v>16000</v>
      </c>
      <c r="Q45" s="1173"/>
    </row>
    <row r="46" spans="1:17" ht="15">
      <c r="A46" s="1168" t="s">
        <v>411</v>
      </c>
      <c r="B46" s="1169" t="s">
        <v>585</v>
      </c>
      <c r="C46" s="1174" t="s">
        <v>412</v>
      </c>
      <c r="D46" s="1175">
        <v>1662425</v>
      </c>
      <c r="E46" s="1176">
        <v>1662425</v>
      </c>
      <c r="F46" s="1176">
        <v>588219</v>
      </c>
      <c r="G46" s="1176">
        <v>122061</v>
      </c>
      <c r="H46" s="1176">
        <v>0</v>
      </c>
      <c r="I46" s="1175">
        <v>282000</v>
      </c>
      <c r="J46" s="1176">
        <v>0</v>
      </c>
      <c r="K46" s="1176">
        <v>0</v>
      </c>
      <c r="L46" s="1176">
        <v>0</v>
      </c>
      <c r="M46" s="1176">
        <v>282000</v>
      </c>
      <c r="N46" s="1176">
        <v>282000</v>
      </c>
      <c r="O46" s="1176">
        <v>147000</v>
      </c>
      <c r="P46" s="1175">
        <v>1944425</v>
      </c>
      <c r="Q46" s="1173"/>
    </row>
    <row r="47" spans="1:17" ht="26.25">
      <c r="A47" s="1168" t="s">
        <v>413</v>
      </c>
      <c r="B47" s="1169" t="s">
        <v>585</v>
      </c>
      <c r="C47" s="1174" t="s">
        <v>414</v>
      </c>
      <c r="D47" s="1175">
        <v>196560</v>
      </c>
      <c r="E47" s="1176">
        <v>196560</v>
      </c>
      <c r="F47" s="1176">
        <v>0</v>
      </c>
      <c r="G47" s="1176">
        <v>0</v>
      </c>
      <c r="H47" s="1176">
        <v>0</v>
      </c>
      <c r="I47" s="1175">
        <v>0</v>
      </c>
      <c r="J47" s="1176">
        <v>0</v>
      </c>
      <c r="K47" s="1176">
        <v>0</v>
      </c>
      <c r="L47" s="1176">
        <v>0</v>
      </c>
      <c r="M47" s="1176">
        <v>0</v>
      </c>
      <c r="N47" s="1176">
        <v>0</v>
      </c>
      <c r="O47" s="1176">
        <v>0</v>
      </c>
      <c r="P47" s="1175">
        <v>196560</v>
      </c>
      <c r="Q47" s="1173"/>
    </row>
    <row r="48" spans="1:17" ht="66">
      <c r="A48" s="1168" t="s">
        <v>415</v>
      </c>
      <c r="B48" s="1169" t="s">
        <v>585</v>
      </c>
      <c r="C48" s="1174" t="s">
        <v>416</v>
      </c>
      <c r="D48" s="1175">
        <v>2427000</v>
      </c>
      <c r="E48" s="1176">
        <v>2427000</v>
      </c>
      <c r="F48" s="1176">
        <v>0</v>
      </c>
      <c r="G48" s="1176">
        <v>0</v>
      </c>
      <c r="H48" s="1176">
        <v>0</v>
      </c>
      <c r="I48" s="1175">
        <v>0</v>
      </c>
      <c r="J48" s="1176">
        <v>0</v>
      </c>
      <c r="K48" s="1176">
        <v>0</v>
      </c>
      <c r="L48" s="1176">
        <v>0</v>
      </c>
      <c r="M48" s="1176">
        <v>0</v>
      </c>
      <c r="N48" s="1176">
        <v>0</v>
      </c>
      <c r="O48" s="1176">
        <v>0</v>
      </c>
      <c r="P48" s="1175">
        <v>2427000</v>
      </c>
      <c r="Q48" s="1173"/>
    </row>
    <row r="49" spans="1:17" ht="26.25">
      <c r="A49" s="1168" t="s">
        <v>417</v>
      </c>
      <c r="B49" s="1169" t="s">
        <v>584</v>
      </c>
      <c r="C49" s="1174" t="s">
        <v>418</v>
      </c>
      <c r="D49" s="1175">
        <v>9384400</v>
      </c>
      <c r="E49" s="1176">
        <v>9384400</v>
      </c>
      <c r="F49" s="1176">
        <v>4890500</v>
      </c>
      <c r="G49" s="1176">
        <v>1327874</v>
      </c>
      <c r="H49" s="1176">
        <v>0</v>
      </c>
      <c r="I49" s="1175">
        <v>39750</v>
      </c>
      <c r="J49" s="1176">
        <v>0</v>
      </c>
      <c r="K49" s="1176">
        <v>0</v>
      </c>
      <c r="L49" s="1176">
        <v>0</v>
      </c>
      <c r="M49" s="1176">
        <v>39750</v>
      </c>
      <c r="N49" s="1176">
        <v>39750</v>
      </c>
      <c r="O49" s="1176">
        <v>22000</v>
      </c>
      <c r="P49" s="1175">
        <v>9424150</v>
      </c>
      <c r="Q49" s="1173"/>
    </row>
    <row r="50" spans="1:17" ht="26.25">
      <c r="A50" s="1168" t="s">
        <v>419</v>
      </c>
      <c r="B50" s="1169" t="s">
        <v>587</v>
      </c>
      <c r="C50" s="1174" t="s">
        <v>420</v>
      </c>
      <c r="D50" s="1175">
        <v>379600</v>
      </c>
      <c r="E50" s="1176">
        <v>379600</v>
      </c>
      <c r="F50" s="1176">
        <v>0</v>
      </c>
      <c r="G50" s="1176">
        <v>0</v>
      </c>
      <c r="H50" s="1176">
        <v>0</v>
      </c>
      <c r="I50" s="1175">
        <v>0</v>
      </c>
      <c r="J50" s="1176">
        <v>0</v>
      </c>
      <c r="K50" s="1176">
        <v>0</v>
      </c>
      <c r="L50" s="1176">
        <v>0</v>
      </c>
      <c r="M50" s="1176">
        <v>0</v>
      </c>
      <c r="N50" s="1176">
        <v>0</v>
      </c>
      <c r="O50" s="1176">
        <v>0</v>
      </c>
      <c r="P50" s="1175">
        <v>379600</v>
      </c>
      <c r="Q50" s="1173"/>
    </row>
    <row r="51" spans="1:17" ht="30" customHeight="1">
      <c r="A51" s="1168" t="s">
        <v>421</v>
      </c>
      <c r="B51" s="1169" t="s">
        <v>583</v>
      </c>
      <c r="C51" s="1174" t="s">
        <v>422</v>
      </c>
      <c r="D51" s="1175">
        <v>4157100</v>
      </c>
      <c r="E51" s="1176">
        <v>4157100</v>
      </c>
      <c r="F51" s="1176">
        <v>2542900</v>
      </c>
      <c r="G51" s="1176">
        <v>293300</v>
      </c>
      <c r="H51" s="1176">
        <v>0</v>
      </c>
      <c r="I51" s="1175">
        <v>250600</v>
      </c>
      <c r="J51" s="1176">
        <v>0</v>
      </c>
      <c r="K51" s="1176">
        <v>0</v>
      </c>
      <c r="L51" s="1176">
        <v>0</v>
      </c>
      <c r="M51" s="1176">
        <v>250600</v>
      </c>
      <c r="N51" s="1176">
        <v>250600</v>
      </c>
      <c r="O51" s="1176">
        <v>250600</v>
      </c>
      <c r="P51" s="1175">
        <v>4407700</v>
      </c>
      <c r="Q51" s="1173"/>
    </row>
    <row r="52" spans="1:17" ht="39">
      <c r="A52" s="1168" t="s">
        <v>423</v>
      </c>
      <c r="B52" s="1169" t="s">
        <v>584</v>
      </c>
      <c r="C52" s="1174" t="s">
        <v>424</v>
      </c>
      <c r="D52" s="1175">
        <v>685700</v>
      </c>
      <c r="E52" s="1176">
        <v>685700</v>
      </c>
      <c r="F52" s="1176">
        <v>0</v>
      </c>
      <c r="G52" s="1176">
        <v>0</v>
      </c>
      <c r="H52" s="1176">
        <v>0</v>
      </c>
      <c r="I52" s="1175">
        <v>0</v>
      </c>
      <c r="J52" s="1176">
        <v>0</v>
      </c>
      <c r="K52" s="1176">
        <v>0</v>
      </c>
      <c r="L52" s="1176">
        <v>0</v>
      </c>
      <c r="M52" s="1176">
        <v>0</v>
      </c>
      <c r="N52" s="1176">
        <v>0</v>
      </c>
      <c r="O52" s="1176">
        <v>0</v>
      </c>
      <c r="P52" s="1175">
        <v>685700</v>
      </c>
      <c r="Q52" s="1173"/>
    </row>
    <row r="53" spans="1:17" ht="15">
      <c r="A53" s="1168" t="s">
        <v>425</v>
      </c>
      <c r="B53" s="1169" t="s">
        <v>584</v>
      </c>
      <c r="C53" s="1174" t="s">
        <v>426</v>
      </c>
      <c r="D53" s="1175">
        <v>9200</v>
      </c>
      <c r="E53" s="1176">
        <v>9200</v>
      </c>
      <c r="F53" s="1176">
        <v>0</v>
      </c>
      <c r="G53" s="1176">
        <v>0</v>
      </c>
      <c r="H53" s="1176">
        <v>0</v>
      </c>
      <c r="I53" s="1175">
        <v>0</v>
      </c>
      <c r="J53" s="1176">
        <v>0</v>
      </c>
      <c r="K53" s="1176">
        <v>0</v>
      </c>
      <c r="L53" s="1176">
        <v>0</v>
      </c>
      <c r="M53" s="1176">
        <v>0</v>
      </c>
      <c r="N53" s="1176">
        <v>0</v>
      </c>
      <c r="O53" s="1176">
        <v>0</v>
      </c>
      <c r="P53" s="1175">
        <v>9200</v>
      </c>
      <c r="Q53" s="1173"/>
    </row>
    <row r="54" spans="1:17" s="1247" customFormat="1" ht="15">
      <c r="A54" s="1243" t="s">
        <v>427</v>
      </c>
      <c r="B54" s="1244" t="s">
        <v>569</v>
      </c>
      <c r="C54" s="1239" t="s">
        <v>105</v>
      </c>
      <c r="D54" s="1240">
        <v>70956400</v>
      </c>
      <c r="E54" s="1240">
        <v>70256400</v>
      </c>
      <c r="F54" s="1240">
        <v>15939900</v>
      </c>
      <c r="G54" s="1240">
        <v>2604900</v>
      </c>
      <c r="H54" s="1240">
        <v>700000</v>
      </c>
      <c r="I54" s="1240">
        <v>1900602</v>
      </c>
      <c r="J54" s="1240">
        <v>666900</v>
      </c>
      <c r="K54" s="1240">
        <v>114200</v>
      </c>
      <c r="L54" s="1240">
        <v>37600</v>
      </c>
      <c r="M54" s="1240">
        <v>1233702</v>
      </c>
      <c r="N54" s="1240">
        <v>1186702</v>
      </c>
      <c r="O54" s="1240">
        <v>635085</v>
      </c>
      <c r="P54" s="1240">
        <v>72857002</v>
      </c>
      <c r="Q54" s="1245"/>
    </row>
    <row r="55" spans="1:17" ht="15">
      <c r="A55" s="1168" t="s">
        <v>428</v>
      </c>
      <c r="B55" s="1169" t="s">
        <v>588</v>
      </c>
      <c r="C55" s="1174" t="s">
        <v>429</v>
      </c>
      <c r="D55" s="1175">
        <v>20087650</v>
      </c>
      <c r="E55" s="1176">
        <v>20087650</v>
      </c>
      <c r="F55" s="1176">
        <v>0</v>
      </c>
      <c r="G55" s="1176">
        <v>0</v>
      </c>
      <c r="H55" s="1176">
        <v>0</v>
      </c>
      <c r="I55" s="1175">
        <v>88361</v>
      </c>
      <c r="J55" s="1176">
        <v>0</v>
      </c>
      <c r="K55" s="1176">
        <v>0</v>
      </c>
      <c r="L55" s="1176">
        <v>0</v>
      </c>
      <c r="M55" s="1176">
        <v>88361</v>
      </c>
      <c r="N55" s="1176">
        <v>88361</v>
      </c>
      <c r="O55" s="1176">
        <v>0</v>
      </c>
      <c r="P55" s="1175">
        <v>20176011</v>
      </c>
      <c r="Q55" s="1173"/>
    </row>
    <row r="56" spans="1:17" ht="26.25">
      <c r="A56" s="1168" t="s">
        <v>430</v>
      </c>
      <c r="B56" s="1169" t="s">
        <v>589</v>
      </c>
      <c r="C56" s="1174" t="s">
        <v>431</v>
      </c>
      <c r="D56" s="1175">
        <v>19726750</v>
      </c>
      <c r="E56" s="1176">
        <v>19726750</v>
      </c>
      <c r="F56" s="1176">
        <v>44900</v>
      </c>
      <c r="G56" s="1176">
        <v>0</v>
      </c>
      <c r="H56" s="1176">
        <v>0</v>
      </c>
      <c r="I56" s="1175">
        <v>0</v>
      </c>
      <c r="J56" s="1176">
        <v>0</v>
      </c>
      <c r="K56" s="1176">
        <v>0</v>
      </c>
      <c r="L56" s="1176">
        <v>0</v>
      </c>
      <c r="M56" s="1176">
        <v>0</v>
      </c>
      <c r="N56" s="1176">
        <v>0</v>
      </c>
      <c r="O56" s="1176">
        <v>0</v>
      </c>
      <c r="P56" s="1175">
        <v>19726750</v>
      </c>
      <c r="Q56" s="1173"/>
    </row>
    <row r="57" spans="1:17" ht="39">
      <c r="A57" s="1168" t="s">
        <v>432</v>
      </c>
      <c r="B57" s="1169" t="s">
        <v>590</v>
      </c>
      <c r="C57" s="1174" t="s">
        <v>433</v>
      </c>
      <c r="D57" s="1175">
        <v>300000</v>
      </c>
      <c r="E57" s="1176">
        <v>300000</v>
      </c>
      <c r="F57" s="1176">
        <v>0</v>
      </c>
      <c r="G57" s="1176">
        <v>0</v>
      </c>
      <c r="H57" s="1176">
        <v>0</v>
      </c>
      <c r="I57" s="1175">
        <v>0</v>
      </c>
      <c r="J57" s="1176">
        <v>0</v>
      </c>
      <c r="K57" s="1176">
        <v>0</v>
      </c>
      <c r="L57" s="1176">
        <v>0</v>
      </c>
      <c r="M57" s="1176">
        <v>0</v>
      </c>
      <c r="N57" s="1176">
        <v>0</v>
      </c>
      <c r="O57" s="1176">
        <v>0</v>
      </c>
      <c r="P57" s="1175">
        <v>300000</v>
      </c>
      <c r="Q57" s="1173"/>
    </row>
    <row r="58" spans="1:17" ht="15">
      <c r="A58" s="1168" t="s">
        <v>434</v>
      </c>
      <c r="B58" s="1177" t="s">
        <v>846</v>
      </c>
      <c r="C58" s="1174" t="s">
        <v>435</v>
      </c>
      <c r="D58" s="1175">
        <v>9583100</v>
      </c>
      <c r="E58" s="1176">
        <v>9583100</v>
      </c>
      <c r="F58" s="1176">
        <v>6403000</v>
      </c>
      <c r="G58" s="1176">
        <v>712600</v>
      </c>
      <c r="H58" s="1176">
        <v>0</v>
      </c>
      <c r="I58" s="1175">
        <v>503800</v>
      </c>
      <c r="J58" s="1176">
        <v>60000</v>
      </c>
      <c r="K58" s="1176">
        <v>13200</v>
      </c>
      <c r="L58" s="1176">
        <v>1900</v>
      </c>
      <c r="M58" s="1176">
        <v>443800</v>
      </c>
      <c r="N58" s="1176">
        <v>443800</v>
      </c>
      <c r="O58" s="1176">
        <v>426800</v>
      </c>
      <c r="P58" s="1175">
        <v>10086900</v>
      </c>
      <c r="Q58" s="1173"/>
    </row>
    <row r="59" spans="1:17" ht="15">
      <c r="A59" s="1168" t="s">
        <v>436</v>
      </c>
      <c r="B59" s="1169" t="s">
        <v>846</v>
      </c>
      <c r="C59" s="1174" t="s">
        <v>437</v>
      </c>
      <c r="D59" s="1175">
        <v>13592350</v>
      </c>
      <c r="E59" s="1176">
        <v>12892350</v>
      </c>
      <c r="F59" s="1176">
        <v>7013200</v>
      </c>
      <c r="G59" s="1176">
        <v>1565100</v>
      </c>
      <c r="H59" s="1176">
        <v>700000</v>
      </c>
      <c r="I59" s="1175">
        <v>739443</v>
      </c>
      <c r="J59" s="1176">
        <v>564900</v>
      </c>
      <c r="K59" s="1176">
        <v>96000</v>
      </c>
      <c r="L59" s="1176">
        <v>23300</v>
      </c>
      <c r="M59" s="1176">
        <v>174543</v>
      </c>
      <c r="N59" s="1176">
        <v>127543</v>
      </c>
      <c r="O59" s="1176">
        <v>93285</v>
      </c>
      <c r="P59" s="1175">
        <v>14331793</v>
      </c>
      <c r="Q59" s="1173"/>
    </row>
    <row r="60" spans="1:17" ht="15">
      <c r="A60" s="1168" t="s">
        <v>438</v>
      </c>
      <c r="B60" s="1169" t="s">
        <v>591</v>
      </c>
      <c r="C60" s="1174" t="s">
        <v>439</v>
      </c>
      <c r="D60" s="1175">
        <v>450000</v>
      </c>
      <c r="E60" s="1176">
        <v>450000</v>
      </c>
      <c r="F60" s="1176">
        <v>0</v>
      </c>
      <c r="G60" s="1176">
        <v>0</v>
      </c>
      <c r="H60" s="1176">
        <v>0</v>
      </c>
      <c r="I60" s="1175">
        <v>0</v>
      </c>
      <c r="J60" s="1176">
        <v>0</v>
      </c>
      <c r="K60" s="1176">
        <v>0</v>
      </c>
      <c r="L60" s="1176">
        <v>0</v>
      </c>
      <c r="M60" s="1176">
        <v>0</v>
      </c>
      <c r="N60" s="1176">
        <v>0</v>
      </c>
      <c r="O60" s="1176">
        <v>0</v>
      </c>
      <c r="P60" s="1175">
        <v>450000</v>
      </c>
      <c r="Q60" s="1173"/>
    </row>
    <row r="61" spans="1:17" ht="15">
      <c r="A61" s="1168" t="s">
        <v>440</v>
      </c>
      <c r="B61" s="1169" t="s">
        <v>590</v>
      </c>
      <c r="C61" s="1174" t="s">
        <v>441</v>
      </c>
      <c r="D61" s="1175">
        <v>7216550</v>
      </c>
      <c r="E61" s="1176">
        <v>7216550</v>
      </c>
      <c r="F61" s="1176">
        <v>2478800</v>
      </c>
      <c r="G61" s="1176">
        <v>327200</v>
      </c>
      <c r="H61" s="1176">
        <v>0</v>
      </c>
      <c r="I61" s="1175">
        <v>568998</v>
      </c>
      <c r="J61" s="1176">
        <v>42000</v>
      </c>
      <c r="K61" s="1176">
        <v>5000</v>
      </c>
      <c r="L61" s="1176">
        <v>12400</v>
      </c>
      <c r="M61" s="1176">
        <v>526998</v>
      </c>
      <c r="N61" s="1176">
        <v>526998</v>
      </c>
      <c r="O61" s="1176">
        <v>115000</v>
      </c>
      <c r="P61" s="1175">
        <v>7785548</v>
      </c>
      <c r="Q61" s="1173"/>
    </row>
    <row r="62" spans="1:17" s="1247" customFormat="1" ht="15">
      <c r="A62" s="1243" t="s">
        <v>442</v>
      </c>
      <c r="B62" s="1244" t="s">
        <v>569</v>
      </c>
      <c r="C62" s="1239" t="s">
        <v>106</v>
      </c>
      <c r="D62" s="1240">
        <v>1757200</v>
      </c>
      <c r="E62" s="1240">
        <v>1757200</v>
      </c>
      <c r="F62" s="1240">
        <v>531500</v>
      </c>
      <c r="G62" s="1240">
        <v>47300</v>
      </c>
      <c r="H62" s="1240">
        <v>0</v>
      </c>
      <c r="I62" s="1240">
        <v>0</v>
      </c>
      <c r="J62" s="1240">
        <v>0</v>
      </c>
      <c r="K62" s="1240">
        <v>0</v>
      </c>
      <c r="L62" s="1240">
        <v>0</v>
      </c>
      <c r="M62" s="1240">
        <v>0</v>
      </c>
      <c r="N62" s="1240">
        <v>0</v>
      </c>
      <c r="O62" s="1240">
        <v>0</v>
      </c>
      <c r="P62" s="1240">
        <v>1757200</v>
      </c>
      <c r="Q62" s="1245"/>
    </row>
    <row r="63" spans="1:17" ht="15">
      <c r="A63" s="1168" t="s">
        <v>443</v>
      </c>
      <c r="B63" s="1169" t="s">
        <v>1168</v>
      </c>
      <c r="C63" s="1174" t="s">
        <v>444</v>
      </c>
      <c r="D63" s="1175">
        <v>545000</v>
      </c>
      <c r="E63" s="1176">
        <v>545000</v>
      </c>
      <c r="F63" s="1176">
        <v>0</v>
      </c>
      <c r="G63" s="1176">
        <v>0</v>
      </c>
      <c r="H63" s="1176">
        <v>0</v>
      </c>
      <c r="I63" s="1175">
        <v>0</v>
      </c>
      <c r="J63" s="1176">
        <v>0</v>
      </c>
      <c r="K63" s="1176">
        <v>0</v>
      </c>
      <c r="L63" s="1176">
        <v>0</v>
      </c>
      <c r="M63" s="1176">
        <v>0</v>
      </c>
      <c r="N63" s="1176">
        <v>0</v>
      </c>
      <c r="O63" s="1176">
        <v>0</v>
      </c>
      <c r="P63" s="1175">
        <v>545000</v>
      </c>
      <c r="Q63" s="1173"/>
    </row>
    <row r="64" spans="1:17" ht="15">
      <c r="A64" s="1168" t="s">
        <v>445</v>
      </c>
      <c r="B64" s="1169" t="s">
        <v>1168</v>
      </c>
      <c r="C64" s="1174" t="s">
        <v>446</v>
      </c>
      <c r="D64" s="1175">
        <v>1212200</v>
      </c>
      <c r="E64" s="1176">
        <v>1212200</v>
      </c>
      <c r="F64" s="1176">
        <v>531500</v>
      </c>
      <c r="G64" s="1176">
        <v>47300</v>
      </c>
      <c r="H64" s="1176">
        <v>0</v>
      </c>
      <c r="I64" s="1175">
        <v>0</v>
      </c>
      <c r="J64" s="1176">
        <v>0</v>
      </c>
      <c r="K64" s="1176">
        <v>0</v>
      </c>
      <c r="L64" s="1176">
        <v>0</v>
      </c>
      <c r="M64" s="1176">
        <v>0</v>
      </c>
      <c r="N64" s="1176">
        <v>0</v>
      </c>
      <c r="O64" s="1176">
        <v>0</v>
      </c>
      <c r="P64" s="1175">
        <v>1212200</v>
      </c>
      <c r="Q64" s="1173"/>
    </row>
    <row r="65" spans="1:17" s="1247" customFormat="1" ht="15">
      <c r="A65" s="1243" t="s">
        <v>447</v>
      </c>
      <c r="B65" s="1244" t="s">
        <v>569</v>
      </c>
      <c r="C65" s="1239" t="s">
        <v>1055</v>
      </c>
      <c r="D65" s="1240">
        <v>21126953</v>
      </c>
      <c r="E65" s="1240">
        <v>21126953</v>
      </c>
      <c r="F65" s="1240">
        <v>6692789</v>
      </c>
      <c r="G65" s="1240">
        <v>1038371</v>
      </c>
      <c r="H65" s="1240">
        <v>0</v>
      </c>
      <c r="I65" s="1240">
        <v>85610</v>
      </c>
      <c r="J65" s="1240">
        <v>62400</v>
      </c>
      <c r="K65" s="1240">
        <v>0</v>
      </c>
      <c r="L65" s="1240">
        <v>3000</v>
      </c>
      <c r="M65" s="1240">
        <v>23210</v>
      </c>
      <c r="N65" s="1240">
        <v>23210</v>
      </c>
      <c r="O65" s="1240">
        <v>12000</v>
      </c>
      <c r="P65" s="1240">
        <v>21212563</v>
      </c>
      <c r="Q65" s="1245"/>
    </row>
    <row r="66" spans="1:17" ht="26.25">
      <c r="A66" s="1168" t="s">
        <v>448</v>
      </c>
      <c r="B66" s="1169" t="s">
        <v>592</v>
      </c>
      <c r="C66" s="1174" t="s">
        <v>449</v>
      </c>
      <c r="D66" s="1175">
        <v>928359</v>
      </c>
      <c r="E66" s="1176">
        <v>928359</v>
      </c>
      <c r="F66" s="1176">
        <v>0</v>
      </c>
      <c r="G66" s="1176">
        <v>0</v>
      </c>
      <c r="H66" s="1176">
        <v>0</v>
      </c>
      <c r="I66" s="1175">
        <v>0</v>
      </c>
      <c r="J66" s="1176">
        <v>0</v>
      </c>
      <c r="K66" s="1176">
        <v>0</v>
      </c>
      <c r="L66" s="1176">
        <v>0</v>
      </c>
      <c r="M66" s="1176">
        <v>0</v>
      </c>
      <c r="N66" s="1176">
        <v>0</v>
      </c>
      <c r="O66" s="1176">
        <v>0</v>
      </c>
      <c r="P66" s="1175">
        <v>928359</v>
      </c>
      <c r="Q66" s="1173"/>
    </row>
    <row r="67" spans="1:17" ht="26.25">
      <c r="A67" s="1168" t="s">
        <v>450</v>
      </c>
      <c r="B67" s="1169" t="s">
        <v>592</v>
      </c>
      <c r="C67" s="1174" t="s">
        <v>451</v>
      </c>
      <c r="D67" s="1175">
        <v>2237400</v>
      </c>
      <c r="E67" s="1176">
        <v>2237400</v>
      </c>
      <c r="F67" s="1176">
        <v>1498700</v>
      </c>
      <c r="G67" s="1176">
        <v>38800</v>
      </c>
      <c r="H67" s="1176">
        <v>0</v>
      </c>
      <c r="I67" s="1175">
        <v>0</v>
      </c>
      <c r="J67" s="1176">
        <v>0</v>
      </c>
      <c r="K67" s="1176">
        <v>0</v>
      </c>
      <c r="L67" s="1176">
        <v>0</v>
      </c>
      <c r="M67" s="1176">
        <v>0</v>
      </c>
      <c r="N67" s="1176">
        <v>0</v>
      </c>
      <c r="O67" s="1176">
        <v>0</v>
      </c>
      <c r="P67" s="1175">
        <v>2237400</v>
      </c>
      <c r="Q67" s="1173"/>
    </row>
    <row r="68" spans="1:17" ht="26.25">
      <c r="A68" s="1168" t="s">
        <v>452</v>
      </c>
      <c r="B68" s="1169" t="s">
        <v>592</v>
      </c>
      <c r="C68" s="1174" t="s">
        <v>453</v>
      </c>
      <c r="D68" s="1175">
        <v>152000</v>
      </c>
      <c r="E68" s="1176">
        <v>152000</v>
      </c>
      <c r="F68" s="1176">
        <v>0</v>
      </c>
      <c r="G68" s="1176">
        <v>0</v>
      </c>
      <c r="H68" s="1176">
        <v>0</v>
      </c>
      <c r="I68" s="1175">
        <v>0</v>
      </c>
      <c r="J68" s="1176">
        <v>0</v>
      </c>
      <c r="K68" s="1176">
        <v>0</v>
      </c>
      <c r="L68" s="1176">
        <v>0</v>
      </c>
      <c r="M68" s="1176">
        <v>0</v>
      </c>
      <c r="N68" s="1176">
        <v>0</v>
      </c>
      <c r="O68" s="1176">
        <v>0</v>
      </c>
      <c r="P68" s="1175">
        <v>152000</v>
      </c>
      <c r="Q68" s="1173"/>
    </row>
    <row r="69" spans="1:17" ht="26.25">
      <c r="A69" s="1168" t="s">
        <v>454</v>
      </c>
      <c r="B69" s="1169" t="s">
        <v>592</v>
      </c>
      <c r="C69" s="1174" t="s">
        <v>455</v>
      </c>
      <c r="D69" s="1175">
        <v>142100</v>
      </c>
      <c r="E69" s="1176">
        <v>142100</v>
      </c>
      <c r="F69" s="1176">
        <v>0</v>
      </c>
      <c r="G69" s="1176">
        <v>0</v>
      </c>
      <c r="H69" s="1176">
        <v>0</v>
      </c>
      <c r="I69" s="1175">
        <v>0</v>
      </c>
      <c r="J69" s="1176">
        <v>0</v>
      </c>
      <c r="K69" s="1176">
        <v>0</v>
      </c>
      <c r="L69" s="1176">
        <v>0</v>
      </c>
      <c r="M69" s="1176">
        <v>0</v>
      </c>
      <c r="N69" s="1176">
        <v>0</v>
      </c>
      <c r="O69" s="1176">
        <v>0</v>
      </c>
      <c r="P69" s="1175">
        <v>142100</v>
      </c>
      <c r="Q69" s="1173"/>
    </row>
    <row r="70" spans="1:17" ht="26.25">
      <c r="A70" s="1168" t="s">
        <v>456</v>
      </c>
      <c r="B70" s="1169" t="s">
        <v>592</v>
      </c>
      <c r="C70" s="1174" t="s">
        <v>457</v>
      </c>
      <c r="D70" s="1175">
        <v>5665094</v>
      </c>
      <c r="E70" s="1176">
        <v>5665094</v>
      </c>
      <c r="F70" s="1176">
        <v>2936189</v>
      </c>
      <c r="G70" s="1176">
        <v>823200</v>
      </c>
      <c r="H70" s="1176">
        <v>0</v>
      </c>
      <c r="I70" s="1175">
        <v>62400</v>
      </c>
      <c r="J70" s="1176">
        <v>62400</v>
      </c>
      <c r="K70" s="1176">
        <v>0</v>
      </c>
      <c r="L70" s="1176">
        <v>3000</v>
      </c>
      <c r="M70" s="1176">
        <v>0</v>
      </c>
      <c r="N70" s="1176">
        <v>0</v>
      </c>
      <c r="O70" s="1176">
        <v>0</v>
      </c>
      <c r="P70" s="1175">
        <v>5727494</v>
      </c>
      <c r="Q70" s="1173"/>
    </row>
    <row r="71" spans="1:17" ht="15">
      <c r="A71" s="1168" t="s">
        <v>458</v>
      </c>
      <c r="B71" s="1169" t="s">
        <v>592</v>
      </c>
      <c r="C71" s="1174" t="s">
        <v>412</v>
      </c>
      <c r="D71" s="1175">
        <v>72000</v>
      </c>
      <c r="E71" s="1176">
        <v>72000</v>
      </c>
      <c r="F71" s="1176">
        <v>0</v>
      </c>
      <c r="G71" s="1176">
        <v>0</v>
      </c>
      <c r="H71" s="1176">
        <v>0</v>
      </c>
      <c r="I71" s="1175">
        <v>0</v>
      </c>
      <c r="J71" s="1176">
        <v>0</v>
      </c>
      <c r="K71" s="1176">
        <v>0</v>
      </c>
      <c r="L71" s="1176">
        <v>0</v>
      </c>
      <c r="M71" s="1176">
        <v>0</v>
      </c>
      <c r="N71" s="1176">
        <v>0</v>
      </c>
      <c r="O71" s="1176">
        <v>0</v>
      </c>
      <c r="P71" s="1175">
        <v>72000</v>
      </c>
      <c r="Q71" s="1173"/>
    </row>
    <row r="72" spans="1:17" ht="26.25">
      <c r="A72" s="1168" t="s">
        <v>459</v>
      </c>
      <c r="B72" s="1169" t="s">
        <v>592</v>
      </c>
      <c r="C72" s="1174" t="s">
        <v>460</v>
      </c>
      <c r="D72" s="1175">
        <v>5133000</v>
      </c>
      <c r="E72" s="1176">
        <v>5133000</v>
      </c>
      <c r="F72" s="1176">
        <v>2015700</v>
      </c>
      <c r="G72" s="1176">
        <v>163471</v>
      </c>
      <c r="H72" s="1176">
        <v>0</v>
      </c>
      <c r="I72" s="1175">
        <v>23210</v>
      </c>
      <c r="J72" s="1176">
        <v>0</v>
      </c>
      <c r="K72" s="1176">
        <v>0</v>
      </c>
      <c r="L72" s="1176">
        <v>0</v>
      </c>
      <c r="M72" s="1176">
        <v>23210</v>
      </c>
      <c r="N72" s="1176">
        <v>23210</v>
      </c>
      <c r="O72" s="1176">
        <v>12000</v>
      </c>
      <c r="P72" s="1175">
        <v>5156210</v>
      </c>
      <c r="Q72" s="1173"/>
    </row>
    <row r="73" spans="1:17" ht="26.25">
      <c r="A73" s="1168" t="s">
        <v>461</v>
      </c>
      <c r="B73" s="1169" t="s">
        <v>592</v>
      </c>
      <c r="C73" s="1174" t="s">
        <v>462</v>
      </c>
      <c r="D73" s="1175">
        <v>400600</v>
      </c>
      <c r="E73" s="1176">
        <v>400600</v>
      </c>
      <c r="F73" s="1176">
        <v>242200</v>
      </c>
      <c r="G73" s="1176">
        <v>12900</v>
      </c>
      <c r="H73" s="1176">
        <v>0</v>
      </c>
      <c r="I73" s="1175">
        <v>0</v>
      </c>
      <c r="J73" s="1176">
        <v>0</v>
      </c>
      <c r="K73" s="1176">
        <v>0</v>
      </c>
      <c r="L73" s="1176">
        <v>0</v>
      </c>
      <c r="M73" s="1176">
        <v>0</v>
      </c>
      <c r="N73" s="1176">
        <v>0</v>
      </c>
      <c r="O73" s="1176">
        <v>0</v>
      </c>
      <c r="P73" s="1175">
        <v>400600</v>
      </c>
      <c r="Q73" s="1173"/>
    </row>
    <row r="74" spans="1:17" ht="29.25" customHeight="1">
      <c r="A74" s="1168" t="s">
        <v>463</v>
      </c>
      <c r="B74" s="1169" t="s">
        <v>592</v>
      </c>
      <c r="C74" s="1174" t="s">
        <v>464</v>
      </c>
      <c r="D74" s="1175">
        <v>4961600</v>
      </c>
      <c r="E74" s="1176">
        <v>4961600</v>
      </c>
      <c r="F74" s="1176">
        <v>0</v>
      </c>
      <c r="G74" s="1176">
        <v>0</v>
      </c>
      <c r="H74" s="1176">
        <v>0</v>
      </c>
      <c r="I74" s="1175">
        <v>0</v>
      </c>
      <c r="J74" s="1176">
        <v>0</v>
      </c>
      <c r="K74" s="1176">
        <v>0</v>
      </c>
      <c r="L74" s="1176">
        <v>0</v>
      </c>
      <c r="M74" s="1176">
        <v>0</v>
      </c>
      <c r="N74" s="1176">
        <v>0</v>
      </c>
      <c r="O74" s="1176">
        <v>0</v>
      </c>
      <c r="P74" s="1175">
        <v>4961600</v>
      </c>
      <c r="Q74" s="1173"/>
    </row>
    <row r="75" spans="1:17" ht="26.25">
      <c r="A75" s="1168" t="s">
        <v>465</v>
      </c>
      <c r="B75" s="1169" t="s">
        <v>592</v>
      </c>
      <c r="C75" s="1174" t="s">
        <v>795</v>
      </c>
      <c r="D75" s="1175">
        <v>1434800</v>
      </c>
      <c r="E75" s="1176">
        <v>1434800</v>
      </c>
      <c r="F75" s="1176">
        <v>0</v>
      </c>
      <c r="G75" s="1176">
        <v>0</v>
      </c>
      <c r="H75" s="1176">
        <v>0</v>
      </c>
      <c r="I75" s="1175">
        <v>0</v>
      </c>
      <c r="J75" s="1176">
        <v>0</v>
      </c>
      <c r="K75" s="1176">
        <v>0</v>
      </c>
      <c r="L75" s="1176">
        <v>0</v>
      </c>
      <c r="M75" s="1176">
        <v>0</v>
      </c>
      <c r="N75" s="1176">
        <v>0</v>
      </c>
      <c r="O75" s="1176">
        <v>0</v>
      </c>
      <c r="P75" s="1175">
        <v>1434800</v>
      </c>
      <c r="Q75" s="1173"/>
    </row>
    <row r="76" spans="1:17" s="1247" customFormat="1" ht="15">
      <c r="A76" s="1243" t="s">
        <v>466</v>
      </c>
      <c r="B76" s="1244" t="s">
        <v>569</v>
      </c>
      <c r="C76" s="1239" t="s">
        <v>1056</v>
      </c>
      <c r="D76" s="1240">
        <v>140000</v>
      </c>
      <c r="E76" s="1240">
        <v>140000</v>
      </c>
      <c r="F76" s="1240">
        <v>0</v>
      </c>
      <c r="G76" s="1240">
        <v>0</v>
      </c>
      <c r="H76" s="1240">
        <v>0</v>
      </c>
      <c r="I76" s="1240">
        <v>17612623</v>
      </c>
      <c r="J76" s="1240">
        <v>0</v>
      </c>
      <c r="K76" s="1240">
        <v>0</v>
      </c>
      <c r="L76" s="1240">
        <v>0</v>
      </c>
      <c r="M76" s="1240">
        <v>17612623</v>
      </c>
      <c r="N76" s="1240">
        <v>17612623</v>
      </c>
      <c r="O76" s="1240">
        <v>12636712</v>
      </c>
      <c r="P76" s="1240">
        <v>17752623</v>
      </c>
      <c r="Q76" s="1245"/>
    </row>
    <row r="77" spans="1:17" ht="15">
      <c r="A77" s="1168" t="s">
        <v>467</v>
      </c>
      <c r="B77" s="1169" t="s">
        <v>593</v>
      </c>
      <c r="C77" s="1174" t="s">
        <v>1149</v>
      </c>
      <c r="D77" s="1175">
        <v>0</v>
      </c>
      <c r="E77" s="1176">
        <v>0</v>
      </c>
      <c r="F77" s="1176">
        <v>0</v>
      </c>
      <c r="G77" s="1176">
        <v>0</v>
      </c>
      <c r="H77" s="1176">
        <v>0</v>
      </c>
      <c r="I77" s="1175">
        <v>2584711</v>
      </c>
      <c r="J77" s="1176">
        <v>0</v>
      </c>
      <c r="K77" s="1176">
        <v>0</v>
      </c>
      <c r="L77" s="1176">
        <v>0</v>
      </c>
      <c r="M77" s="1176">
        <v>2584711</v>
      </c>
      <c r="N77" s="1176">
        <v>2584711</v>
      </c>
      <c r="O77" s="1176">
        <v>2125175</v>
      </c>
      <c r="P77" s="1175">
        <v>2584711</v>
      </c>
      <c r="Q77" s="1173"/>
    </row>
    <row r="78" spans="1:17" ht="26.25">
      <c r="A78" s="1168" t="s">
        <v>847</v>
      </c>
      <c r="B78" s="1169">
        <v>1060</v>
      </c>
      <c r="C78" s="1174" t="s">
        <v>848</v>
      </c>
      <c r="D78" s="1175">
        <v>0</v>
      </c>
      <c r="E78" s="1176">
        <v>0</v>
      </c>
      <c r="F78" s="1176">
        <v>0</v>
      </c>
      <c r="G78" s="1176">
        <v>0</v>
      </c>
      <c r="H78" s="1176">
        <v>0</v>
      </c>
      <c r="I78" s="1175">
        <v>1165500</v>
      </c>
      <c r="J78" s="1176">
        <v>0</v>
      </c>
      <c r="K78" s="1176">
        <v>0</v>
      </c>
      <c r="L78" s="1176">
        <v>0</v>
      </c>
      <c r="M78" s="1176">
        <v>1165500</v>
      </c>
      <c r="N78" s="1176">
        <v>1165500</v>
      </c>
      <c r="O78" s="1176">
        <v>1165500</v>
      </c>
      <c r="P78" s="1175">
        <v>1165500</v>
      </c>
      <c r="Q78" s="1173"/>
    </row>
    <row r="79" spans="1:17" ht="15">
      <c r="A79" s="1168" t="s">
        <v>534</v>
      </c>
      <c r="B79" s="1177" t="s">
        <v>691</v>
      </c>
      <c r="C79" s="1174" t="s">
        <v>535</v>
      </c>
      <c r="D79" s="1175">
        <v>0</v>
      </c>
      <c r="E79" s="1176">
        <v>0</v>
      </c>
      <c r="F79" s="1176">
        <v>0</v>
      </c>
      <c r="G79" s="1176">
        <v>0</v>
      </c>
      <c r="H79" s="1176">
        <v>0</v>
      </c>
      <c r="I79" s="1175">
        <v>13857412</v>
      </c>
      <c r="J79" s="1176">
        <v>0</v>
      </c>
      <c r="K79" s="1176">
        <v>0</v>
      </c>
      <c r="L79" s="1176">
        <v>0</v>
      </c>
      <c r="M79" s="1176">
        <v>13857412</v>
      </c>
      <c r="N79" s="1176">
        <v>13857412</v>
      </c>
      <c r="O79" s="1176">
        <v>9341037</v>
      </c>
      <c r="P79" s="1175">
        <v>13857412</v>
      </c>
      <c r="Q79" s="1173"/>
    </row>
    <row r="80" spans="1:17" ht="26.25">
      <c r="A80" s="1168" t="s">
        <v>1150</v>
      </c>
      <c r="B80" s="1169" t="s">
        <v>594</v>
      </c>
      <c r="C80" s="1174" t="s">
        <v>1151</v>
      </c>
      <c r="D80" s="1175">
        <v>0</v>
      </c>
      <c r="E80" s="1176">
        <v>0</v>
      </c>
      <c r="F80" s="1176">
        <v>0</v>
      </c>
      <c r="G80" s="1176">
        <v>0</v>
      </c>
      <c r="H80" s="1176">
        <v>0</v>
      </c>
      <c r="I80" s="1175">
        <v>5000</v>
      </c>
      <c r="J80" s="1176">
        <v>0</v>
      </c>
      <c r="K80" s="1176">
        <v>0</v>
      </c>
      <c r="L80" s="1176">
        <v>0</v>
      </c>
      <c r="M80" s="1176">
        <v>5000</v>
      </c>
      <c r="N80" s="1176">
        <v>5000</v>
      </c>
      <c r="O80" s="1176">
        <v>5000</v>
      </c>
      <c r="P80" s="1175">
        <v>5000</v>
      </c>
      <c r="Q80" s="1173"/>
    </row>
    <row r="81" spans="1:17" s="1170" customFormat="1" ht="26.25">
      <c r="A81" s="1168" t="s">
        <v>1152</v>
      </c>
      <c r="B81" s="1169" t="s">
        <v>590</v>
      </c>
      <c r="C81" s="1174" t="s">
        <v>1153</v>
      </c>
      <c r="D81" s="1175">
        <v>140000</v>
      </c>
      <c r="E81" s="1176">
        <v>140000</v>
      </c>
      <c r="F81" s="1176">
        <v>0</v>
      </c>
      <c r="G81" s="1176">
        <v>0</v>
      </c>
      <c r="H81" s="1176">
        <v>0</v>
      </c>
      <c r="I81" s="1175">
        <v>0</v>
      </c>
      <c r="J81" s="1176">
        <v>0</v>
      </c>
      <c r="K81" s="1176">
        <v>0</v>
      </c>
      <c r="L81" s="1176">
        <v>0</v>
      </c>
      <c r="M81" s="1176">
        <v>0</v>
      </c>
      <c r="N81" s="1176">
        <v>0</v>
      </c>
      <c r="O81" s="1176">
        <v>0</v>
      </c>
      <c r="P81" s="1175">
        <v>140000</v>
      </c>
      <c r="Q81" s="1235"/>
    </row>
    <row r="82" spans="1:17" s="1249" customFormat="1" ht="26.25">
      <c r="A82" s="1243" t="s">
        <v>595</v>
      </c>
      <c r="B82" s="1244" t="s">
        <v>569</v>
      </c>
      <c r="C82" s="1248" t="s">
        <v>596</v>
      </c>
      <c r="D82" s="1240">
        <v>38650200</v>
      </c>
      <c r="E82" s="1240">
        <v>38650200</v>
      </c>
      <c r="F82" s="1240">
        <v>25326310</v>
      </c>
      <c r="G82" s="1240">
        <v>864700</v>
      </c>
      <c r="H82" s="1240">
        <v>0</v>
      </c>
      <c r="I82" s="1240">
        <v>20000000</v>
      </c>
      <c r="J82" s="1240">
        <v>19500000</v>
      </c>
      <c r="K82" s="1240">
        <v>4960386</v>
      </c>
      <c r="L82" s="1240">
        <v>735000</v>
      </c>
      <c r="M82" s="1240">
        <v>500000</v>
      </c>
      <c r="N82" s="1240">
        <v>0</v>
      </c>
      <c r="O82" s="1240">
        <v>0</v>
      </c>
      <c r="P82" s="1240">
        <v>58650200</v>
      </c>
      <c r="Q82" s="1241"/>
    </row>
    <row r="83" spans="1:17" s="1170" customFormat="1" ht="26.25">
      <c r="A83" s="1168" t="s">
        <v>933</v>
      </c>
      <c r="B83" s="1169"/>
      <c r="C83" s="1174" t="s">
        <v>932</v>
      </c>
      <c r="D83" s="1175">
        <v>38650200</v>
      </c>
      <c r="E83" s="1176">
        <v>38650200</v>
      </c>
      <c r="F83" s="1176">
        <v>25326310</v>
      </c>
      <c r="G83" s="1176">
        <v>864700</v>
      </c>
      <c r="H83" s="1176">
        <v>0</v>
      </c>
      <c r="I83" s="1175">
        <v>20000000</v>
      </c>
      <c r="J83" s="1176">
        <v>19500000</v>
      </c>
      <c r="K83" s="1176">
        <v>4960386</v>
      </c>
      <c r="L83" s="1176">
        <v>735000</v>
      </c>
      <c r="M83" s="1176">
        <v>500000</v>
      </c>
      <c r="N83" s="1176">
        <v>0</v>
      </c>
      <c r="O83" s="1176">
        <v>0</v>
      </c>
      <c r="P83" s="1175">
        <v>58650200</v>
      </c>
      <c r="Q83" s="1235"/>
    </row>
    <row r="84" spans="1:17" s="1249" customFormat="1" ht="26.25">
      <c r="A84" s="1243" t="s">
        <v>536</v>
      </c>
      <c r="B84" s="1244" t="s">
        <v>569</v>
      </c>
      <c r="C84" s="1239" t="s">
        <v>1057</v>
      </c>
      <c r="D84" s="1240">
        <v>5257689</v>
      </c>
      <c r="E84" s="1240">
        <v>0</v>
      </c>
      <c r="F84" s="1240">
        <v>0</v>
      </c>
      <c r="G84" s="1240">
        <v>0</v>
      </c>
      <c r="H84" s="1240">
        <v>5257689</v>
      </c>
      <c r="I84" s="1240">
        <v>9961581</v>
      </c>
      <c r="J84" s="1240">
        <v>0</v>
      </c>
      <c r="K84" s="1240">
        <v>0</v>
      </c>
      <c r="L84" s="1240">
        <v>0</v>
      </c>
      <c r="M84" s="1240">
        <v>9961581</v>
      </c>
      <c r="N84" s="1240">
        <v>1935655</v>
      </c>
      <c r="O84" s="1240">
        <v>1935655</v>
      </c>
      <c r="P84" s="1240">
        <v>15219270</v>
      </c>
      <c r="Q84" s="1241"/>
    </row>
    <row r="85" spans="1:17" s="1170" customFormat="1" ht="39">
      <c r="A85" s="1168" t="s">
        <v>537</v>
      </c>
      <c r="B85" s="1169" t="s">
        <v>538</v>
      </c>
      <c r="C85" s="1174" t="s">
        <v>539</v>
      </c>
      <c r="D85" s="1175">
        <v>5257689</v>
      </c>
      <c r="E85" s="1176">
        <v>0</v>
      </c>
      <c r="F85" s="1176">
        <v>0</v>
      </c>
      <c r="G85" s="1176">
        <v>0</v>
      </c>
      <c r="H85" s="1176">
        <v>5257689</v>
      </c>
      <c r="I85" s="1175">
        <v>9961581</v>
      </c>
      <c r="J85" s="1176">
        <v>0</v>
      </c>
      <c r="K85" s="1176">
        <v>0</v>
      </c>
      <c r="L85" s="1176">
        <v>0</v>
      </c>
      <c r="M85" s="1176">
        <v>9961581</v>
      </c>
      <c r="N85" s="1176">
        <v>1935655</v>
      </c>
      <c r="O85" s="1176">
        <v>1935655</v>
      </c>
      <c r="P85" s="1175">
        <v>15219270</v>
      </c>
      <c r="Q85" s="1235"/>
    </row>
    <row r="86" spans="1:17" s="1249" customFormat="1" ht="26.25">
      <c r="A86" s="1243" t="s">
        <v>377</v>
      </c>
      <c r="B86" s="1244" t="s">
        <v>569</v>
      </c>
      <c r="C86" s="1239" t="s">
        <v>1058</v>
      </c>
      <c r="D86" s="1240">
        <v>1450000</v>
      </c>
      <c r="E86" s="1240">
        <v>565000</v>
      </c>
      <c r="F86" s="1240">
        <v>0</v>
      </c>
      <c r="G86" s="1240">
        <v>0</v>
      </c>
      <c r="H86" s="1240">
        <v>885000</v>
      </c>
      <c r="I86" s="1240">
        <v>2900000</v>
      </c>
      <c r="J86" s="1240">
        <v>0</v>
      </c>
      <c r="K86" s="1240">
        <v>0</v>
      </c>
      <c r="L86" s="1240">
        <v>0</v>
      </c>
      <c r="M86" s="1240">
        <v>2900000</v>
      </c>
      <c r="N86" s="1240">
        <v>2900000</v>
      </c>
      <c r="O86" s="1240">
        <v>2750000</v>
      </c>
      <c r="P86" s="1240">
        <v>4350000</v>
      </c>
      <c r="Q86" s="1241"/>
    </row>
    <row r="87" spans="1:17" ht="15">
      <c r="A87" s="1168" t="s">
        <v>378</v>
      </c>
      <c r="B87" s="1169" t="s">
        <v>597</v>
      </c>
      <c r="C87" s="1174" t="s">
        <v>379</v>
      </c>
      <c r="D87" s="1175">
        <v>960000</v>
      </c>
      <c r="E87" s="1176">
        <v>75000</v>
      </c>
      <c r="F87" s="1176">
        <v>0</v>
      </c>
      <c r="G87" s="1176">
        <v>0</v>
      </c>
      <c r="H87" s="1176">
        <v>885000</v>
      </c>
      <c r="I87" s="1175">
        <v>40000</v>
      </c>
      <c r="J87" s="1176">
        <v>0</v>
      </c>
      <c r="K87" s="1176">
        <v>0</v>
      </c>
      <c r="L87" s="1176">
        <v>0</v>
      </c>
      <c r="M87" s="1176">
        <v>40000</v>
      </c>
      <c r="N87" s="1176">
        <v>40000</v>
      </c>
      <c r="O87" s="1176">
        <v>40000</v>
      </c>
      <c r="P87" s="1175">
        <v>1000000</v>
      </c>
      <c r="Q87" s="1173"/>
    </row>
    <row r="88" spans="1:17" ht="39">
      <c r="A88" s="1168" t="s">
        <v>880</v>
      </c>
      <c r="B88" s="1169" t="s">
        <v>593</v>
      </c>
      <c r="C88" s="1174" t="s">
        <v>540</v>
      </c>
      <c r="D88" s="1175">
        <v>0</v>
      </c>
      <c r="E88" s="1176">
        <v>0</v>
      </c>
      <c r="F88" s="1176">
        <v>0</v>
      </c>
      <c r="G88" s="1176">
        <v>0</v>
      </c>
      <c r="H88" s="1176">
        <v>0</v>
      </c>
      <c r="I88" s="1175">
        <v>2860000</v>
      </c>
      <c r="J88" s="1176">
        <v>0</v>
      </c>
      <c r="K88" s="1176">
        <v>0</v>
      </c>
      <c r="L88" s="1176">
        <v>0</v>
      </c>
      <c r="M88" s="1176">
        <v>2860000</v>
      </c>
      <c r="N88" s="1176">
        <v>2860000</v>
      </c>
      <c r="O88" s="1176">
        <v>2710000</v>
      </c>
      <c r="P88" s="1175">
        <v>2860000</v>
      </c>
      <c r="Q88" s="1173"/>
    </row>
    <row r="89" spans="1:17" s="1170" customFormat="1" ht="15">
      <c r="A89" s="1168" t="s">
        <v>380</v>
      </c>
      <c r="B89" s="1169" t="s">
        <v>597</v>
      </c>
      <c r="C89" s="1174" t="s">
        <v>292</v>
      </c>
      <c r="D89" s="1175">
        <v>490000</v>
      </c>
      <c r="E89" s="1176">
        <v>490000</v>
      </c>
      <c r="F89" s="1176">
        <v>0</v>
      </c>
      <c r="G89" s="1176">
        <v>0</v>
      </c>
      <c r="H89" s="1176">
        <v>0</v>
      </c>
      <c r="I89" s="1175">
        <v>0</v>
      </c>
      <c r="J89" s="1176">
        <v>0</v>
      </c>
      <c r="K89" s="1176">
        <v>0</v>
      </c>
      <c r="L89" s="1176">
        <v>0</v>
      </c>
      <c r="M89" s="1176">
        <v>0</v>
      </c>
      <c r="N89" s="1176">
        <v>0</v>
      </c>
      <c r="O89" s="1176">
        <v>0</v>
      </c>
      <c r="P89" s="1175">
        <v>490000</v>
      </c>
      <c r="Q89" s="1235"/>
    </row>
    <row r="90" spans="1:17" s="1249" customFormat="1" ht="26.25">
      <c r="A90" s="1243" t="s">
        <v>293</v>
      </c>
      <c r="B90" s="1244" t="s">
        <v>569</v>
      </c>
      <c r="C90" s="1239" t="s">
        <v>1059</v>
      </c>
      <c r="D90" s="1240">
        <v>282200</v>
      </c>
      <c r="E90" s="1240">
        <v>282200</v>
      </c>
      <c r="F90" s="1240">
        <v>57400</v>
      </c>
      <c r="G90" s="1240">
        <v>0</v>
      </c>
      <c r="H90" s="1240">
        <v>0</v>
      </c>
      <c r="I90" s="1240">
        <v>102000</v>
      </c>
      <c r="J90" s="1240">
        <v>90000</v>
      </c>
      <c r="K90" s="1240">
        <v>0</v>
      </c>
      <c r="L90" s="1240">
        <v>0</v>
      </c>
      <c r="M90" s="1240">
        <v>12000</v>
      </c>
      <c r="N90" s="1240">
        <v>12000</v>
      </c>
      <c r="O90" s="1240">
        <v>12000</v>
      </c>
      <c r="P90" s="1240">
        <v>384200</v>
      </c>
      <c r="Q90" s="1241"/>
    </row>
    <row r="91" spans="1:17" ht="15">
      <c r="A91" s="1168" t="s">
        <v>294</v>
      </c>
      <c r="B91" s="1169" t="s">
        <v>598</v>
      </c>
      <c r="C91" s="1174" t="s">
        <v>295</v>
      </c>
      <c r="D91" s="1175">
        <v>0</v>
      </c>
      <c r="E91" s="1176">
        <v>0</v>
      </c>
      <c r="F91" s="1176">
        <v>0</v>
      </c>
      <c r="G91" s="1176">
        <v>0</v>
      </c>
      <c r="H91" s="1176">
        <v>0</v>
      </c>
      <c r="I91" s="1175">
        <v>90000</v>
      </c>
      <c r="J91" s="1176">
        <v>90000</v>
      </c>
      <c r="K91" s="1176">
        <v>0</v>
      </c>
      <c r="L91" s="1176">
        <v>0</v>
      </c>
      <c r="M91" s="1176">
        <v>0</v>
      </c>
      <c r="N91" s="1176">
        <v>0</v>
      </c>
      <c r="O91" s="1176">
        <v>0</v>
      </c>
      <c r="P91" s="1175">
        <v>90000</v>
      </c>
      <c r="Q91" s="1173"/>
    </row>
    <row r="92" spans="1:17" s="1170" customFormat="1" ht="15">
      <c r="A92" s="1168" t="s">
        <v>599</v>
      </c>
      <c r="B92" s="1169" t="s">
        <v>600</v>
      </c>
      <c r="C92" s="1174" t="s">
        <v>798</v>
      </c>
      <c r="D92" s="1175">
        <v>282200</v>
      </c>
      <c r="E92" s="1176">
        <v>282200</v>
      </c>
      <c r="F92" s="1176">
        <v>57400</v>
      </c>
      <c r="G92" s="1176">
        <v>0</v>
      </c>
      <c r="H92" s="1176">
        <v>0</v>
      </c>
      <c r="I92" s="1175">
        <v>12000</v>
      </c>
      <c r="J92" s="1176">
        <v>0</v>
      </c>
      <c r="K92" s="1176">
        <v>0</v>
      </c>
      <c r="L92" s="1176">
        <v>0</v>
      </c>
      <c r="M92" s="1176">
        <v>12000</v>
      </c>
      <c r="N92" s="1176">
        <v>12000</v>
      </c>
      <c r="O92" s="1176">
        <v>12000</v>
      </c>
      <c r="P92" s="1175">
        <v>294200</v>
      </c>
      <c r="Q92" s="1235"/>
    </row>
    <row r="93" spans="1:17" s="1249" customFormat="1" ht="26.25">
      <c r="A93" s="1243" t="s">
        <v>296</v>
      </c>
      <c r="B93" s="1244" t="s">
        <v>569</v>
      </c>
      <c r="C93" s="1239" t="s">
        <v>1060</v>
      </c>
      <c r="D93" s="1240">
        <v>4596800</v>
      </c>
      <c r="E93" s="1240">
        <v>4596800</v>
      </c>
      <c r="F93" s="1240">
        <v>1524600</v>
      </c>
      <c r="G93" s="1240">
        <v>51000</v>
      </c>
      <c r="H93" s="1240">
        <v>0</v>
      </c>
      <c r="I93" s="1240">
        <v>288000</v>
      </c>
      <c r="J93" s="1240">
        <v>23000</v>
      </c>
      <c r="K93" s="1240">
        <v>8400</v>
      </c>
      <c r="L93" s="1240">
        <v>0</v>
      </c>
      <c r="M93" s="1240">
        <v>265000</v>
      </c>
      <c r="N93" s="1240">
        <v>265000</v>
      </c>
      <c r="O93" s="1240">
        <v>265000</v>
      </c>
      <c r="P93" s="1240">
        <v>4884800</v>
      </c>
      <c r="Q93" s="1241"/>
    </row>
    <row r="94" spans="1:17" ht="26.25">
      <c r="A94" s="1168" t="s">
        <v>297</v>
      </c>
      <c r="B94" s="1169" t="s">
        <v>601</v>
      </c>
      <c r="C94" s="1174" t="s">
        <v>1013</v>
      </c>
      <c r="D94" s="1175">
        <v>350000</v>
      </c>
      <c r="E94" s="1176">
        <v>350000</v>
      </c>
      <c r="F94" s="1176">
        <v>0</v>
      </c>
      <c r="G94" s="1176">
        <v>0</v>
      </c>
      <c r="H94" s="1176">
        <v>0</v>
      </c>
      <c r="I94" s="1175">
        <v>100000</v>
      </c>
      <c r="J94" s="1176">
        <v>0</v>
      </c>
      <c r="K94" s="1176">
        <v>0</v>
      </c>
      <c r="L94" s="1176">
        <v>0</v>
      </c>
      <c r="M94" s="1176">
        <v>100000</v>
      </c>
      <c r="N94" s="1176">
        <v>100000</v>
      </c>
      <c r="O94" s="1176">
        <v>100000</v>
      </c>
      <c r="P94" s="1175">
        <v>450000</v>
      </c>
      <c r="Q94" s="1173"/>
    </row>
    <row r="95" spans="1:17" ht="39">
      <c r="A95" s="1168" t="s">
        <v>1014</v>
      </c>
      <c r="B95" s="1169" t="s">
        <v>885</v>
      </c>
      <c r="C95" s="1174" t="s">
        <v>129</v>
      </c>
      <c r="D95" s="1175">
        <v>25000</v>
      </c>
      <c r="E95" s="1176">
        <v>25000</v>
      </c>
      <c r="F95" s="1176">
        <v>0</v>
      </c>
      <c r="G95" s="1176">
        <v>0</v>
      </c>
      <c r="H95" s="1176">
        <v>0</v>
      </c>
      <c r="I95" s="1175">
        <v>165000</v>
      </c>
      <c r="J95" s="1176">
        <v>0</v>
      </c>
      <c r="K95" s="1176">
        <v>0</v>
      </c>
      <c r="L95" s="1176">
        <v>0</v>
      </c>
      <c r="M95" s="1176">
        <v>165000</v>
      </c>
      <c r="N95" s="1176">
        <v>165000</v>
      </c>
      <c r="O95" s="1176">
        <v>165000</v>
      </c>
      <c r="P95" s="1175">
        <v>190000</v>
      </c>
      <c r="Q95" s="1173"/>
    </row>
    <row r="96" spans="1:17" ht="26.25">
      <c r="A96" s="1168" t="s">
        <v>886</v>
      </c>
      <c r="B96" s="1169" t="s">
        <v>887</v>
      </c>
      <c r="C96" s="1174" t="s">
        <v>888</v>
      </c>
      <c r="D96" s="1175">
        <v>1810000</v>
      </c>
      <c r="E96" s="1176">
        <v>1810000</v>
      </c>
      <c r="F96" s="1176">
        <v>0</v>
      </c>
      <c r="G96" s="1176">
        <v>0</v>
      </c>
      <c r="H96" s="1176">
        <v>0</v>
      </c>
      <c r="I96" s="1175">
        <v>0</v>
      </c>
      <c r="J96" s="1176">
        <v>0</v>
      </c>
      <c r="K96" s="1176">
        <v>0</v>
      </c>
      <c r="L96" s="1176">
        <v>0</v>
      </c>
      <c r="M96" s="1176">
        <v>0</v>
      </c>
      <c r="N96" s="1176">
        <v>0</v>
      </c>
      <c r="O96" s="1176">
        <v>0</v>
      </c>
      <c r="P96" s="1175">
        <v>1810000</v>
      </c>
      <c r="Q96" s="1173"/>
    </row>
    <row r="97" spans="1:17" s="1170" customFormat="1" ht="15">
      <c r="A97" s="1168" t="s">
        <v>1015</v>
      </c>
      <c r="B97" s="1169" t="s">
        <v>601</v>
      </c>
      <c r="C97" s="1174" t="s">
        <v>169</v>
      </c>
      <c r="D97" s="1175">
        <v>2411800</v>
      </c>
      <c r="E97" s="1176">
        <v>2411800</v>
      </c>
      <c r="F97" s="1176">
        <v>1524600</v>
      </c>
      <c r="G97" s="1176">
        <v>51000</v>
      </c>
      <c r="H97" s="1176">
        <v>0</v>
      </c>
      <c r="I97" s="1175">
        <v>23000</v>
      </c>
      <c r="J97" s="1176">
        <v>23000</v>
      </c>
      <c r="K97" s="1176">
        <v>8400</v>
      </c>
      <c r="L97" s="1176">
        <v>0</v>
      </c>
      <c r="M97" s="1176">
        <v>0</v>
      </c>
      <c r="N97" s="1176">
        <v>0</v>
      </c>
      <c r="O97" s="1176">
        <v>0</v>
      </c>
      <c r="P97" s="1175">
        <v>2434800</v>
      </c>
      <c r="Q97" s="1235"/>
    </row>
    <row r="98" spans="1:17" s="1249" customFormat="1" ht="15">
      <c r="A98" s="1243" t="s">
        <v>170</v>
      </c>
      <c r="B98" s="1244" t="s">
        <v>569</v>
      </c>
      <c r="C98" s="1239" t="s">
        <v>1061</v>
      </c>
      <c r="D98" s="1240">
        <v>0</v>
      </c>
      <c r="E98" s="1240">
        <v>0</v>
      </c>
      <c r="F98" s="1240">
        <v>0</v>
      </c>
      <c r="G98" s="1240">
        <v>0</v>
      </c>
      <c r="H98" s="1240">
        <v>0</v>
      </c>
      <c r="I98" s="1240">
        <v>10872112</v>
      </c>
      <c r="J98" s="1240">
        <v>513320</v>
      </c>
      <c r="K98" s="1240">
        <v>0</v>
      </c>
      <c r="L98" s="1240">
        <v>0</v>
      </c>
      <c r="M98" s="1240">
        <v>10358792</v>
      </c>
      <c r="N98" s="1240">
        <v>0</v>
      </c>
      <c r="O98" s="1240">
        <v>0</v>
      </c>
      <c r="P98" s="1240">
        <v>10872112</v>
      </c>
      <c r="Q98" s="1241"/>
    </row>
    <row r="99" spans="1:17" ht="26.25">
      <c r="A99" s="1168" t="s">
        <v>849</v>
      </c>
      <c r="B99" s="1169" t="s">
        <v>598</v>
      </c>
      <c r="C99" s="1174" t="s">
        <v>850</v>
      </c>
      <c r="D99" s="1175">
        <v>0</v>
      </c>
      <c r="E99" s="1176">
        <v>0</v>
      </c>
      <c r="F99" s="1176">
        <v>0</v>
      </c>
      <c r="G99" s="1176">
        <v>0</v>
      </c>
      <c r="H99" s="1176">
        <v>0</v>
      </c>
      <c r="I99" s="1175">
        <v>1005300</v>
      </c>
      <c r="J99" s="1176">
        <v>0</v>
      </c>
      <c r="K99" s="1176">
        <v>0</v>
      </c>
      <c r="L99" s="1176">
        <v>0</v>
      </c>
      <c r="M99" s="1176">
        <v>1005300</v>
      </c>
      <c r="N99" s="1176">
        <v>0</v>
      </c>
      <c r="O99" s="1176">
        <v>0</v>
      </c>
      <c r="P99" s="1175">
        <v>1005300</v>
      </c>
      <c r="Q99" s="1173"/>
    </row>
    <row r="100" spans="1:17" ht="15">
      <c r="A100" s="1168" t="s">
        <v>541</v>
      </c>
      <c r="B100" s="1169" t="s">
        <v>542</v>
      </c>
      <c r="C100" s="1174" t="s">
        <v>543</v>
      </c>
      <c r="D100" s="1175">
        <v>0</v>
      </c>
      <c r="E100" s="1176">
        <v>0</v>
      </c>
      <c r="F100" s="1176">
        <v>0</v>
      </c>
      <c r="G100" s="1176">
        <v>0</v>
      </c>
      <c r="H100" s="1176">
        <v>0</v>
      </c>
      <c r="I100" s="1175">
        <v>2199562</v>
      </c>
      <c r="J100" s="1176">
        <v>95000</v>
      </c>
      <c r="K100" s="1176">
        <v>0</v>
      </c>
      <c r="L100" s="1176">
        <v>0</v>
      </c>
      <c r="M100" s="1176">
        <v>2104562</v>
      </c>
      <c r="N100" s="1176">
        <v>0</v>
      </c>
      <c r="O100" s="1176">
        <v>0</v>
      </c>
      <c r="P100" s="1175">
        <v>2199562</v>
      </c>
      <c r="Q100" s="1173"/>
    </row>
    <row r="101" spans="1:17" ht="26.25">
      <c r="A101" s="1168" t="s">
        <v>544</v>
      </c>
      <c r="B101" s="1169" t="s">
        <v>545</v>
      </c>
      <c r="C101" s="1174" t="s">
        <v>546</v>
      </c>
      <c r="D101" s="1175">
        <v>0</v>
      </c>
      <c r="E101" s="1176">
        <v>0</v>
      </c>
      <c r="F101" s="1176">
        <v>0</v>
      </c>
      <c r="G101" s="1176">
        <v>0</v>
      </c>
      <c r="H101" s="1176">
        <v>0</v>
      </c>
      <c r="I101" s="1175">
        <v>6658930</v>
      </c>
      <c r="J101" s="1176">
        <v>0</v>
      </c>
      <c r="K101" s="1176">
        <v>0</v>
      </c>
      <c r="L101" s="1176">
        <v>0</v>
      </c>
      <c r="M101" s="1176">
        <v>6658930</v>
      </c>
      <c r="N101" s="1176">
        <v>0</v>
      </c>
      <c r="O101" s="1176">
        <v>0</v>
      </c>
      <c r="P101" s="1175">
        <v>6658930</v>
      </c>
      <c r="Q101" s="1173"/>
    </row>
    <row r="102" spans="1:17" s="1170" customFormat="1" ht="26.25">
      <c r="A102" s="1168" t="s">
        <v>171</v>
      </c>
      <c r="B102" s="1169" t="s">
        <v>889</v>
      </c>
      <c r="C102" s="1174" t="s">
        <v>796</v>
      </c>
      <c r="D102" s="1175">
        <v>0</v>
      </c>
      <c r="E102" s="1176">
        <v>0</v>
      </c>
      <c r="F102" s="1176">
        <v>0</v>
      </c>
      <c r="G102" s="1176">
        <v>0</v>
      </c>
      <c r="H102" s="1176">
        <v>0</v>
      </c>
      <c r="I102" s="1175">
        <v>908420</v>
      </c>
      <c r="J102" s="1176">
        <v>318420</v>
      </c>
      <c r="K102" s="1176">
        <v>0</v>
      </c>
      <c r="L102" s="1176">
        <v>0</v>
      </c>
      <c r="M102" s="1176">
        <v>590000</v>
      </c>
      <c r="N102" s="1176">
        <v>0</v>
      </c>
      <c r="O102" s="1176">
        <v>0</v>
      </c>
      <c r="P102" s="1175">
        <v>908420</v>
      </c>
      <c r="Q102" s="1235"/>
    </row>
    <row r="103" spans="1:17" ht="15">
      <c r="A103" s="1168" t="s">
        <v>797</v>
      </c>
      <c r="B103" s="1169" t="s">
        <v>600</v>
      </c>
      <c r="C103" s="1174" t="s">
        <v>798</v>
      </c>
      <c r="D103" s="1175">
        <v>0</v>
      </c>
      <c r="E103" s="1176">
        <v>0</v>
      </c>
      <c r="F103" s="1176">
        <v>0</v>
      </c>
      <c r="G103" s="1176">
        <v>0</v>
      </c>
      <c r="H103" s="1176">
        <v>0</v>
      </c>
      <c r="I103" s="1175">
        <v>99900</v>
      </c>
      <c r="J103" s="1176">
        <v>99900</v>
      </c>
      <c r="K103" s="1176">
        <v>0</v>
      </c>
      <c r="L103" s="1176">
        <v>0</v>
      </c>
      <c r="M103" s="1176">
        <v>0</v>
      </c>
      <c r="N103" s="1176">
        <v>0</v>
      </c>
      <c r="O103" s="1176">
        <v>0</v>
      </c>
      <c r="P103" s="1175">
        <v>99900</v>
      </c>
      <c r="Q103" s="1173"/>
    </row>
    <row r="104" spans="1:17" s="1249" customFormat="1" ht="15">
      <c r="A104" s="1243" t="s">
        <v>799</v>
      </c>
      <c r="B104" s="1243"/>
      <c r="C104" s="1250" t="s">
        <v>1062</v>
      </c>
      <c r="D104" s="1240">
        <v>3544922</v>
      </c>
      <c r="E104" s="1240">
        <v>3236400</v>
      </c>
      <c r="F104" s="1240">
        <v>0</v>
      </c>
      <c r="G104" s="1240">
        <v>0</v>
      </c>
      <c r="H104" s="1240">
        <v>56600</v>
      </c>
      <c r="I104" s="1240">
        <v>2771441</v>
      </c>
      <c r="J104" s="1240">
        <v>0</v>
      </c>
      <c r="K104" s="1240">
        <v>0</v>
      </c>
      <c r="L104" s="1240">
        <v>0</v>
      </c>
      <c r="M104" s="1240">
        <v>2771441</v>
      </c>
      <c r="N104" s="1240">
        <v>2756741</v>
      </c>
      <c r="O104" s="1240">
        <v>1934700</v>
      </c>
      <c r="P104" s="1240">
        <v>6316363</v>
      </c>
      <c r="Q104" s="1241"/>
    </row>
    <row r="105" spans="1:17" ht="15">
      <c r="A105" s="1168" t="s">
        <v>800</v>
      </c>
      <c r="B105" s="1168" t="s">
        <v>890</v>
      </c>
      <c r="C105" s="1232" t="s">
        <v>801</v>
      </c>
      <c r="D105" s="1175">
        <v>251922</v>
      </c>
      <c r="E105" s="1176">
        <v>0</v>
      </c>
      <c r="F105" s="1176">
        <v>0</v>
      </c>
      <c r="G105" s="1176">
        <v>0</v>
      </c>
      <c r="H105" s="1176">
        <v>0</v>
      </c>
      <c r="I105" s="1175">
        <v>0</v>
      </c>
      <c r="J105" s="1176">
        <v>0</v>
      </c>
      <c r="K105" s="1176">
        <v>0</v>
      </c>
      <c r="L105" s="1176">
        <v>0</v>
      </c>
      <c r="M105" s="1176">
        <v>0</v>
      </c>
      <c r="N105" s="1176">
        <v>0</v>
      </c>
      <c r="O105" s="1176">
        <v>0</v>
      </c>
      <c r="P105" s="1175">
        <v>251922</v>
      </c>
      <c r="Q105" s="1173"/>
    </row>
    <row r="106" spans="1:17" s="1170" customFormat="1" ht="26.25">
      <c r="A106" s="1168" t="s">
        <v>851</v>
      </c>
      <c r="B106" s="1168" t="s">
        <v>852</v>
      </c>
      <c r="C106" s="1232" t="s">
        <v>853</v>
      </c>
      <c r="D106" s="1175">
        <v>981000</v>
      </c>
      <c r="E106" s="1176">
        <v>981000</v>
      </c>
      <c r="F106" s="1176">
        <v>0</v>
      </c>
      <c r="G106" s="1176">
        <v>0</v>
      </c>
      <c r="H106" s="1176">
        <v>0</v>
      </c>
      <c r="I106" s="1175">
        <v>0</v>
      </c>
      <c r="J106" s="1176">
        <v>0</v>
      </c>
      <c r="K106" s="1176">
        <v>0</v>
      </c>
      <c r="L106" s="1176">
        <v>0</v>
      </c>
      <c r="M106" s="1176">
        <v>0</v>
      </c>
      <c r="N106" s="1176">
        <v>0</v>
      </c>
      <c r="O106" s="1176">
        <v>0</v>
      </c>
      <c r="P106" s="1175">
        <v>981000</v>
      </c>
      <c r="Q106" s="1236"/>
    </row>
    <row r="107" spans="1:17" s="1170" customFormat="1" ht="15">
      <c r="A107" s="1168" t="s">
        <v>802</v>
      </c>
      <c r="B107" s="1168" t="s">
        <v>890</v>
      </c>
      <c r="C107" s="1232" t="s">
        <v>412</v>
      </c>
      <c r="D107" s="1175">
        <v>2255400</v>
      </c>
      <c r="E107" s="1176">
        <v>2255400</v>
      </c>
      <c r="F107" s="1176">
        <v>0</v>
      </c>
      <c r="G107" s="1176">
        <v>0</v>
      </c>
      <c r="H107" s="1176">
        <v>0</v>
      </c>
      <c r="I107" s="1175">
        <v>2756741</v>
      </c>
      <c r="J107" s="1176">
        <v>0</v>
      </c>
      <c r="K107" s="1176">
        <v>0</v>
      </c>
      <c r="L107" s="1176">
        <v>0</v>
      </c>
      <c r="M107" s="1176">
        <v>2756741</v>
      </c>
      <c r="N107" s="1176">
        <v>2756741</v>
      </c>
      <c r="O107" s="1176">
        <v>1934700</v>
      </c>
      <c r="P107" s="1175">
        <v>5012141</v>
      </c>
      <c r="Q107" s="1235"/>
    </row>
    <row r="108" spans="1:17" ht="52.5">
      <c r="A108" s="1168" t="s">
        <v>803</v>
      </c>
      <c r="B108" s="1168">
        <v>1060</v>
      </c>
      <c r="C108" s="1232" t="s">
        <v>57</v>
      </c>
      <c r="D108" s="1175">
        <v>56600</v>
      </c>
      <c r="E108" s="1176">
        <v>0</v>
      </c>
      <c r="F108" s="1176">
        <v>0</v>
      </c>
      <c r="G108" s="1176">
        <v>0</v>
      </c>
      <c r="H108" s="1176">
        <v>56600</v>
      </c>
      <c r="I108" s="1175">
        <v>14700</v>
      </c>
      <c r="J108" s="1176">
        <v>0</v>
      </c>
      <c r="K108" s="1176">
        <v>0</v>
      </c>
      <c r="L108" s="1176">
        <v>0</v>
      </c>
      <c r="M108" s="1176">
        <v>14700</v>
      </c>
      <c r="N108" s="1176">
        <v>0</v>
      </c>
      <c r="O108" s="1176">
        <v>0</v>
      </c>
      <c r="P108" s="1175">
        <v>71300</v>
      </c>
      <c r="Q108" s="1173"/>
    </row>
    <row r="109" spans="1:17" s="1249" customFormat="1" ht="15">
      <c r="A109" s="1251" t="s">
        <v>58</v>
      </c>
      <c r="B109" s="1251"/>
      <c r="C109" s="1252" t="s">
        <v>790</v>
      </c>
      <c r="D109" s="1253">
        <v>1150874287</v>
      </c>
      <c r="E109" s="1253">
        <v>1143723076</v>
      </c>
      <c r="F109" s="1253">
        <v>503638010</v>
      </c>
      <c r="G109" s="1253">
        <v>111783566</v>
      </c>
      <c r="H109" s="1253">
        <v>6899289</v>
      </c>
      <c r="I109" s="1253">
        <v>122137107</v>
      </c>
      <c r="J109" s="1253">
        <v>69597640</v>
      </c>
      <c r="K109" s="1253">
        <v>11486277</v>
      </c>
      <c r="L109" s="1253">
        <v>3270397</v>
      </c>
      <c r="M109" s="1253">
        <v>52539467</v>
      </c>
      <c r="N109" s="1253">
        <v>31630855</v>
      </c>
      <c r="O109" s="1253">
        <v>23708596</v>
      </c>
      <c r="P109" s="1253">
        <v>1273011394</v>
      </c>
      <c r="Q109" s="1241"/>
    </row>
    <row r="110" spans="1:17" s="1249" customFormat="1" ht="15">
      <c r="A110" s="1243"/>
      <c r="B110" s="1243"/>
      <c r="C110" s="1250" t="s">
        <v>854</v>
      </c>
      <c r="D110" s="1240">
        <v>24904200</v>
      </c>
      <c r="E110" s="1240">
        <v>24904200</v>
      </c>
      <c r="F110" s="1240">
        <v>0</v>
      </c>
      <c r="G110" s="1240">
        <v>0</v>
      </c>
      <c r="H110" s="1240">
        <v>0</v>
      </c>
      <c r="I110" s="1240">
        <v>0</v>
      </c>
      <c r="J110" s="1240">
        <v>0</v>
      </c>
      <c r="K110" s="1240">
        <v>0</v>
      </c>
      <c r="L110" s="1240">
        <v>0</v>
      </c>
      <c r="M110" s="1240">
        <v>0</v>
      </c>
      <c r="N110" s="1240">
        <v>0</v>
      </c>
      <c r="O110" s="1240">
        <v>0</v>
      </c>
      <c r="P110" s="1240">
        <v>24904200</v>
      </c>
      <c r="Q110" s="1241"/>
    </row>
    <row r="111" spans="1:17" ht="15">
      <c r="A111" s="1168" t="s">
        <v>855</v>
      </c>
      <c r="B111" s="1168" t="s">
        <v>839</v>
      </c>
      <c r="C111" s="1232" t="s">
        <v>919</v>
      </c>
      <c r="D111" s="1175">
        <v>24904200</v>
      </c>
      <c r="E111" s="1176">
        <v>24904200</v>
      </c>
      <c r="F111" s="1176">
        <v>0</v>
      </c>
      <c r="G111" s="1176">
        <v>0</v>
      </c>
      <c r="H111" s="1176">
        <v>0</v>
      </c>
      <c r="I111" s="1175">
        <v>0</v>
      </c>
      <c r="J111" s="1176">
        <v>0</v>
      </c>
      <c r="K111" s="1176">
        <v>0</v>
      </c>
      <c r="L111" s="1176">
        <v>0</v>
      </c>
      <c r="M111" s="1176">
        <v>0</v>
      </c>
      <c r="N111" s="1176">
        <v>0</v>
      </c>
      <c r="O111" s="1176">
        <v>0</v>
      </c>
      <c r="P111" s="1175">
        <v>24904200</v>
      </c>
      <c r="Q111" s="1173"/>
    </row>
    <row r="112" spans="1:17" s="1249" customFormat="1" ht="15">
      <c r="A112" s="1243"/>
      <c r="B112" s="1243"/>
      <c r="C112" s="1250" t="s">
        <v>59</v>
      </c>
      <c r="D112" s="1240">
        <v>2065257436</v>
      </c>
      <c r="E112" s="1240">
        <v>2048785631</v>
      </c>
      <c r="F112" s="1240">
        <v>0</v>
      </c>
      <c r="G112" s="1240">
        <v>0</v>
      </c>
      <c r="H112" s="1240">
        <v>16471805</v>
      </c>
      <c r="I112" s="1240">
        <v>6878600</v>
      </c>
      <c r="J112" s="1240">
        <v>6878600</v>
      </c>
      <c r="K112" s="1240">
        <v>0</v>
      </c>
      <c r="L112" s="1240">
        <v>0</v>
      </c>
      <c r="M112" s="1240">
        <v>0</v>
      </c>
      <c r="N112" s="1240">
        <v>0</v>
      </c>
      <c r="O112" s="1240">
        <v>0</v>
      </c>
      <c r="P112" s="1240">
        <v>2072136036</v>
      </c>
      <c r="Q112" s="1241"/>
    </row>
    <row r="113" spans="1:17" ht="78.75">
      <c r="A113" s="1168" t="s">
        <v>60</v>
      </c>
      <c r="B113" s="1168" t="s">
        <v>839</v>
      </c>
      <c r="C113" s="1232" t="s">
        <v>923</v>
      </c>
      <c r="D113" s="1175">
        <v>1018083800</v>
      </c>
      <c r="E113" s="1176">
        <v>1018083800</v>
      </c>
      <c r="F113" s="1176">
        <v>0</v>
      </c>
      <c r="G113" s="1176">
        <v>0</v>
      </c>
      <c r="H113" s="1176">
        <v>0</v>
      </c>
      <c r="I113" s="1175">
        <v>0</v>
      </c>
      <c r="J113" s="1176">
        <v>0</v>
      </c>
      <c r="K113" s="1176">
        <v>0</v>
      </c>
      <c r="L113" s="1176">
        <v>0</v>
      </c>
      <c r="M113" s="1176">
        <v>0</v>
      </c>
      <c r="N113" s="1176">
        <v>0</v>
      </c>
      <c r="O113" s="1176">
        <v>0</v>
      </c>
      <c r="P113" s="1175">
        <v>1018083800</v>
      </c>
      <c r="Q113" s="1173"/>
    </row>
    <row r="114" spans="1:17" ht="92.25">
      <c r="A114" s="1168" t="s">
        <v>61</v>
      </c>
      <c r="B114" s="1168" t="s">
        <v>839</v>
      </c>
      <c r="C114" s="1232" t="s">
        <v>62</v>
      </c>
      <c r="D114" s="1175">
        <v>698369000</v>
      </c>
      <c r="E114" s="1176">
        <v>698369000</v>
      </c>
      <c r="F114" s="1176">
        <v>0</v>
      </c>
      <c r="G114" s="1176">
        <v>0</v>
      </c>
      <c r="H114" s="1176">
        <v>0</v>
      </c>
      <c r="I114" s="1175">
        <v>0</v>
      </c>
      <c r="J114" s="1176">
        <v>0</v>
      </c>
      <c r="K114" s="1176">
        <v>0</v>
      </c>
      <c r="L114" s="1176">
        <v>0</v>
      </c>
      <c r="M114" s="1176">
        <v>0</v>
      </c>
      <c r="N114" s="1176">
        <v>0</v>
      </c>
      <c r="O114" s="1176">
        <v>0</v>
      </c>
      <c r="P114" s="1175">
        <v>698369000</v>
      </c>
      <c r="Q114" s="1173"/>
    </row>
    <row r="115" spans="1:17" ht="148.5" customHeight="1">
      <c r="A115" s="1168" t="s">
        <v>63</v>
      </c>
      <c r="B115" s="1168" t="s">
        <v>839</v>
      </c>
      <c r="C115" s="1232" t="s">
        <v>1181</v>
      </c>
      <c r="D115" s="1175">
        <v>49959200</v>
      </c>
      <c r="E115" s="1176">
        <v>49959200</v>
      </c>
      <c r="F115" s="1176">
        <v>0</v>
      </c>
      <c r="G115" s="1176">
        <v>0</v>
      </c>
      <c r="H115" s="1176">
        <v>0</v>
      </c>
      <c r="I115" s="1175">
        <v>0</v>
      </c>
      <c r="J115" s="1176">
        <v>0</v>
      </c>
      <c r="K115" s="1176">
        <v>0</v>
      </c>
      <c r="L115" s="1176">
        <v>0</v>
      </c>
      <c r="M115" s="1176">
        <v>0</v>
      </c>
      <c r="N115" s="1176">
        <v>0</v>
      </c>
      <c r="O115" s="1176">
        <v>0</v>
      </c>
      <c r="P115" s="1175">
        <v>49959200</v>
      </c>
      <c r="Q115" s="1173"/>
    </row>
    <row r="116" spans="1:17" ht="52.5">
      <c r="A116" s="1168" t="s">
        <v>64</v>
      </c>
      <c r="B116" s="1168" t="s">
        <v>839</v>
      </c>
      <c r="C116" s="1232" t="s">
        <v>65</v>
      </c>
      <c r="D116" s="1175">
        <v>55695100</v>
      </c>
      <c r="E116" s="1176">
        <v>55695100</v>
      </c>
      <c r="F116" s="1176">
        <v>0</v>
      </c>
      <c r="G116" s="1176">
        <v>0</v>
      </c>
      <c r="H116" s="1176">
        <v>0</v>
      </c>
      <c r="I116" s="1175">
        <v>0</v>
      </c>
      <c r="J116" s="1176">
        <v>0</v>
      </c>
      <c r="K116" s="1176">
        <v>0</v>
      </c>
      <c r="L116" s="1176">
        <v>0</v>
      </c>
      <c r="M116" s="1176">
        <v>0</v>
      </c>
      <c r="N116" s="1176">
        <v>0</v>
      </c>
      <c r="O116" s="1176">
        <v>0</v>
      </c>
      <c r="P116" s="1175">
        <v>55695100</v>
      </c>
      <c r="Q116" s="1173"/>
    </row>
    <row r="117" spans="1:17" ht="26.25">
      <c r="A117" s="1168" t="s">
        <v>953</v>
      </c>
      <c r="B117" s="1168" t="s">
        <v>839</v>
      </c>
      <c r="C117" s="1232" t="s">
        <v>921</v>
      </c>
      <c r="D117" s="1175">
        <v>36423600</v>
      </c>
      <c r="E117" s="1176">
        <v>34842000</v>
      </c>
      <c r="F117" s="1176">
        <v>0</v>
      </c>
      <c r="G117" s="1176">
        <v>0</v>
      </c>
      <c r="H117" s="1176">
        <v>1581600</v>
      </c>
      <c r="I117" s="1175">
        <v>0</v>
      </c>
      <c r="J117" s="1176">
        <v>0</v>
      </c>
      <c r="K117" s="1176">
        <v>0</v>
      </c>
      <c r="L117" s="1176">
        <v>0</v>
      </c>
      <c r="M117" s="1176">
        <v>0</v>
      </c>
      <c r="N117" s="1176">
        <v>0</v>
      </c>
      <c r="O117" s="1176">
        <v>0</v>
      </c>
      <c r="P117" s="1175">
        <v>36423600</v>
      </c>
      <c r="Q117" s="1173"/>
    </row>
    <row r="118" spans="1:17" ht="26.25">
      <c r="A118" s="1168" t="s">
        <v>931</v>
      </c>
      <c r="B118" s="1168" t="s">
        <v>839</v>
      </c>
      <c r="C118" s="1232" t="s">
        <v>922</v>
      </c>
      <c r="D118" s="1175">
        <v>44466300</v>
      </c>
      <c r="E118" s="1176">
        <v>44466300</v>
      </c>
      <c r="F118" s="1176">
        <v>0</v>
      </c>
      <c r="G118" s="1176">
        <v>0</v>
      </c>
      <c r="H118" s="1176">
        <v>0</v>
      </c>
      <c r="I118" s="1175">
        <v>0</v>
      </c>
      <c r="J118" s="1176">
        <v>0</v>
      </c>
      <c r="K118" s="1176">
        <v>0</v>
      </c>
      <c r="L118" s="1176">
        <v>0</v>
      </c>
      <c r="M118" s="1176">
        <v>0</v>
      </c>
      <c r="N118" s="1176">
        <v>0</v>
      </c>
      <c r="O118" s="1176">
        <v>0</v>
      </c>
      <c r="P118" s="1175">
        <v>44466300</v>
      </c>
      <c r="Q118" s="1173"/>
    </row>
    <row r="119" spans="1:17" ht="39">
      <c r="A119" s="1168" t="s">
        <v>856</v>
      </c>
      <c r="B119" s="1168" t="s">
        <v>839</v>
      </c>
      <c r="C119" s="1232" t="s">
        <v>857</v>
      </c>
      <c r="D119" s="1175">
        <v>5155700</v>
      </c>
      <c r="E119" s="1176">
        <v>0</v>
      </c>
      <c r="F119" s="1176">
        <v>0</v>
      </c>
      <c r="G119" s="1176">
        <v>0</v>
      </c>
      <c r="H119" s="1176">
        <v>5155700</v>
      </c>
      <c r="I119" s="1175">
        <v>0</v>
      </c>
      <c r="J119" s="1176">
        <v>0</v>
      </c>
      <c r="K119" s="1176">
        <v>0</v>
      </c>
      <c r="L119" s="1176">
        <v>0</v>
      </c>
      <c r="M119" s="1176">
        <v>0</v>
      </c>
      <c r="N119" s="1176">
        <v>0</v>
      </c>
      <c r="O119" s="1176">
        <v>0</v>
      </c>
      <c r="P119" s="1175">
        <v>5155700</v>
      </c>
      <c r="Q119" s="1173"/>
    </row>
    <row r="120" spans="1:17" ht="84.75" customHeight="1">
      <c r="A120" s="1168" t="s">
        <v>66</v>
      </c>
      <c r="B120" s="1168" t="s">
        <v>839</v>
      </c>
      <c r="C120" s="1232" t="s">
        <v>67</v>
      </c>
      <c r="D120" s="1175">
        <v>18048500</v>
      </c>
      <c r="E120" s="1176">
        <v>18048500</v>
      </c>
      <c r="F120" s="1176">
        <v>0</v>
      </c>
      <c r="G120" s="1176">
        <v>0</v>
      </c>
      <c r="H120" s="1176">
        <v>0</v>
      </c>
      <c r="I120" s="1175">
        <v>0</v>
      </c>
      <c r="J120" s="1176">
        <v>0</v>
      </c>
      <c r="K120" s="1176">
        <v>0</v>
      </c>
      <c r="L120" s="1176">
        <v>0</v>
      </c>
      <c r="M120" s="1176">
        <v>0</v>
      </c>
      <c r="N120" s="1176">
        <v>0</v>
      </c>
      <c r="O120" s="1176">
        <v>0</v>
      </c>
      <c r="P120" s="1175">
        <v>18048500</v>
      </c>
      <c r="Q120" s="1173"/>
    </row>
    <row r="121" spans="1:17" ht="15">
      <c r="A121" s="1168" t="s">
        <v>68</v>
      </c>
      <c r="B121" s="1168" t="s">
        <v>839</v>
      </c>
      <c r="C121" s="1232" t="s">
        <v>69</v>
      </c>
      <c r="D121" s="1175">
        <v>8785031</v>
      </c>
      <c r="E121" s="1176">
        <v>8785031</v>
      </c>
      <c r="F121" s="1176">
        <v>0</v>
      </c>
      <c r="G121" s="1176">
        <v>0</v>
      </c>
      <c r="H121" s="1176">
        <v>0</v>
      </c>
      <c r="I121" s="1175">
        <v>0</v>
      </c>
      <c r="J121" s="1176">
        <v>0</v>
      </c>
      <c r="K121" s="1176">
        <v>0</v>
      </c>
      <c r="L121" s="1176">
        <v>0</v>
      </c>
      <c r="M121" s="1176">
        <v>0</v>
      </c>
      <c r="N121" s="1176">
        <v>0</v>
      </c>
      <c r="O121" s="1176">
        <v>0</v>
      </c>
      <c r="P121" s="1175">
        <v>8785031</v>
      </c>
      <c r="Q121" s="1173"/>
    </row>
    <row r="122" spans="1:17" ht="72.75" customHeight="1">
      <c r="A122" s="1168" t="s">
        <v>547</v>
      </c>
      <c r="B122" s="1168" t="s">
        <v>839</v>
      </c>
      <c r="C122" s="1232" t="s">
        <v>949</v>
      </c>
      <c r="D122" s="1175">
        <v>71464800</v>
      </c>
      <c r="E122" s="1176">
        <v>71464800</v>
      </c>
      <c r="F122" s="1176">
        <v>0</v>
      </c>
      <c r="G122" s="1176">
        <v>0</v>
      </c>
      <c r="H122" s="1176">
        <v>0</v>
      </c>
      <c r="I122" s="1175">
        <v>6878600</v>
      </c>
      <c r="J122" s="1176">
        <v>6878600</v>
      </c>
      <c r="K122" s="1176">
        <v>0</v>
      </c>
      <c r="L122" s="1176">
        <v>0</v>
      </c>
      <c r="M122" s="1176">
        <v>0</v>
      </c>
      <c r="N122" s="1176">
        <v>0</v>
      </c>
      <c r="O122" s="1176">
        <v>0</v>
      </c>
      <c r="P122" s="1175">
        <v>78343400</v>
      </c>
      <c r="Q122" s="1173"/>
    </row>
    <row r="123" spans="1:17" ht="72.75" customHeight="1">
      <c r="A123" s="1168" t="s">
        <v>858</v>
      </c>
      <c r="B123" s="1168" t="s">
        <v>839</v>
      </c>
      <c r="C123" s="1232" t="s">
        <v>951</v>
      </c>
      <c r="D123" s="1175">
        <v>9734505</v>
      </c>
      <c r="E123" s="1176">
        <v>0</v>
      </c>
      <c r="F123" s="1176">
        <v>0</v>
      </c>
      <c r="G123" s="1176">
        <v>0</v>
      </c>
      <c r="H123" s="1176">
        <v>9734505</v>
      </c>
      <c r="I123" s="1175">
        <v>0</v>
      </c>
      <c r="J123" s="1176">
        <v>0</v>
      </c>
      <c r="K123" s="1176">
        <v>0</v>
      </c>
      <c r="L123" s="1176">
        <v>0</v>
      </c>
      <c r="M123" s="1176">
        <v>0</v>
      </c>
      <c r="N123" s="1176">
        <v>0</v>
      </c>
      <c r="O123" s="1176">
        <v>0</v>
      </c>
      <c r="P123" s="1175">
        <v>9734505</v>
      </c>
      <c r="Q123" s="1173"/>
    </row>
    <row r="124" spans="1:17" ht="39.75" customHeight="1">
      <c r="A124" s="1168" t="s">
        <v>859</v>
      </c>
      <c r="B124" s="1168" t="s">
        <v>839</v>
      </c>
      <c r="C124" s="1232" t="s">
        <v>860</v>
      </c>
      <c r="D124" s="1175">
        <v>47598600</v>
      </c>
      <c r="E124" s="1176">
        <v>47598600</v>
      </c>
      <c r="F124" s="1176">
        <v>0</v>
      </c>
      <c r="G124" s="1176">
        <v>0</v>
      </c>
      <c r="H124" s="1176">
        <v>0</v>
      </c>
      <c r="I124" s="1175">
        <v>0</v>
      </c>
      <c r="J124" s="1176">
        <v>0</v>
      </c>
      <c r="K124" s="1176">
        <v>0</v>
      </c>
      <c r="L124" s="1176">
        <v>0</v>
      </c>
      <c r="M124" s="1176">
        <v>0</v>
      </c>
      <c r="N124" s="1176">
        <v>0</v>
      </c>
      <c r="O124" s="1176">
        <v>0</v>
      </c>
      <c r="P124" s="1175">
        <v>47598600</v>
      </c>
      <c r="Q124" s="1173"/>
    </row>
    <row r="125" spans="1:17" ht="72.75" customHeight="1">
      <c r="A125" s="1168">
        <v>250391</v>
      </c>
      <c r="B125" s="1168" t="s">
        <v>839</v>
      </c>
      <c r="C125" s="1232" t="s">
        <v>948</v>
      </c>
      <c r="D125" s="1175">
        <v>1473300</v>
      </c>
      <c r="E125" s="1176">
        <v>1473300</v>
      </c>
      <c r="F125" s="1176">
        <v>0</v>
      </c>
      <c r="G125" s="1176">
        <v>0</v>
      </c>
      <c r="H125" s="1176">
        <v>0</v>
      </c>
      <c r="I125" s="1175">
        <v>0</v>
      </c>
      <c r="J125" s="1176">
        <v>0</v>
      </c>
      <c r="K125" s="1176">
        <v>0</v>
      </c>
      <c r="L125" s="1176">
        <v>0</v>
      </c>
      <c r="M125" s="1176">
        <v>0</v>
      </c>
      <c r="N125" s="1176">
        <v>0</v>
      </c>
      <c r="O125" s="1176">
        <v>0</v>
      </c>
      <c r="P125" s="1175">
        <v>1473300</v>
      </c>
      <c r="Q125" s="1173"/>
    </row>
    <row r="126" spans="1:17" s="1257" customFormat="1" ht="21.75" customHeight="1">
      <c r="A126" s="1254" t="s">
        <v>324</v>
      </c>
      <c r="B126" s="1254"/>
      <c r="C126" s="1255" t="s">
        <v>1212</v>
      </c>
      <c r="D126" s="1256">
        <v>3241035923</v>
      </c>
      <c r="E126" s="1256">
        <v>3217412907</v>
      </c>
      <c r="F126" s="1256">
        <v>503638010</v>
      </c>
      <c r="G126" s="1256">
        <v>111783566</v>
      </c>
      <c r="H126" s="1256">
        <v>23371094</v>
      </c>
      <c r="I126" s="1256">
        <v>129015707</v>
      </c>
      <c r="J126" s="1256">
        <v>76476240</v>
      </c>
      <c r="K126" s="1256">
        <v>11486277</v>
      </c>
      <c r="L126" s="1256">
        <v>3270397</v>
      </c>
      <c r="M126" s="1256">
        <v>52539467</v>
      </c>
      <c r="N126" s="1256">
        <v>31630855</v>
      </c>
      <c r="O126" s="1256">
        <v>23708596</v>
      </c>
      <c r="P126" s="1256">
        <v>3370051630</v>
      </c>
      <c r="Q126" s="1245"/>
    </row>
    <row r="127" spans="4:9" ht="12.75">
      <c r="D127" s="1170"/>
      <c r="I127" s="1170"/>
    </row>
    <row r="128" spans="4:9" ht="12.75">
      <c r="D128" s="1170"/>
      <c r="I128" s="1170"/>
    </row>
    <row r="129" spans="4:9" ht="12.75">
      <c r="D129" s="1170"/>
      <c r="I129" s="1170"/>
    </row>
    <row r="130" spans="4:9" ht="12.75">
      <c r="D130" s="1170"/>
      <c r="I130" s="1170"/>
    </row>
    <row r="131" spans="4:9" ht="12.75">
      <c r="D131" s="1170"/>
      <c r="I131" s="1170"/>
    </row>
    <row r="132" spans="4:9" ht="12.75">
      <c r="D132" s="1170"/>
      <c r="I132" s="1170"/>
    </row>
    <row r="133" spans="4:9" ht="12.75">
      <c r="D133" s="1170"/>
      <c r="I133" s="1170"/>
    </row>
    <row r="134" spans="4:9" ht="12.75">
      <c r="D134" s="1170"/>
      <c r="I134" s="1170"/>
    </row>
    <row r="135" spans="4:9" ht="12.75">
      <c r="D135" s="1170"/>
      <c r="I135" s="1170"/>
    </row>
    <row r="136" spans="4:9" ht="12.75">
      <c r="D136" s="1170"/>
      <c r="I136" s="1170"/>
    </row>
    <row r="137" spans="4:9" ht="12.75">
      <c r="D137" s="1170"/>
      <c r="I137" s="1170"/>
    </row>
    <row r="138" spans="4:9" ht="12.75">
      <c r="D138" s="1170"/>
      <c r="I138" s="1170"/>
    </row>
    <row r="139" spans="4:9" ht="12.75">
      <c r="D139" s="1170"/>
      <c r="I139" s="1170"/>
    </row>
    <row r="140" spans="4:9" ht="12.75">
      <c r="D140" s="1170"/>
      <c r="I140" s="1170"/>
    </row>
    <row r="141" spans="4:9" ht="12.75">
      <c r="D141" s="1170"/>
      <c r="I141" s="1170"/>
    </row>
    <row r="142" spans="4:9" ht="12.75">
      <c r="D142" s="1170"/>
      <c r="I142" s="1170"/>
    </row>
    <row r="143" spans="4:9" ht="12.75">
      <c r="D143" s="1170"/>
      <c r="I143" s="1170"/>
    </row>
    <row r="144" spans="4:9" ht="12.75">
      <c r="D144" s="1170"/>
      <c r="I144" s="1170"/>
    </row>
    <row r="145" spans="4:9" ht="12.75">
      <c r="D145" s="1170"/>
      <c r="I145" s="1170"/>
    </row>
    <row r="146" spans="4:9" ht="12.75">
      <c r="D146" s="1170"/>
      <c r="I146" s="1170"/>
    </row>
    <row r="147" spans="4:9" ht="12.75">
      <c r="D147" s="1170"/>
      <c r="I147" s="1170"/>
    </row>
    <row r="148" spans="4:9" ht="12.75">
      <c r="D148" s="1170"/>
      <c r="I148" s="1170"/>
    </row>
    <row r="149" spans="4:9" ht="12.75">
      <c r="D149" s="1170"/>
      <c r="I149" s="1170"/>
    </row>
    <row r="150" spans="4:9" ht="12.75">
      <c r="D150" s="1170"/>
      <c r="I150" s="1170"/>
    </row>
    <row r="151" spans="4:9" ht="12.75">
      <c r="D151" s="1170"/>
      <c r="I151" s="1170"/>
    </row>
    <row r="152" spans="4:9" ht="12.75">
      <c r="D152" s="1170"/>
      <c r="I152" s="1170"/>
    </row>
    <row r="153" spans="4:9" ht="12.75">
      <c r="D153" s="1170"/>
      <c r="I153" s="1170"/>
    </row>
    <row r="154" spans="4:9" ht="12.75">
      <c r="D154" s="1170"/>
      <c r="I154" s="1170"/>
    </row>
    <row r="155" spans="4:9" ht="12.75">
      <c r="D155" s="1170"/>
      <c r="I155" s="1170"/>
    </row>
    <row r="156" spans="4:9" ht="12.75">
      <c r="D156" s="1170"/>
      <c r="I156" s="1170"/>
    </row>
    <row r="157" spans="4:9" ht="12.75">
      <c r="D157" s="1170"/>
      <c r="I157" s="1170"/>
    </row>
    <row r="158" spans="4:9" ht="12.75">
      <c r="D158" s="1170"/>
      <c r="I158" s="1170"/>
    </row>
    <row r="159" spans="4:9" ht="12.75">
      <c r="D159" s="1170"/>
      <c r="I159" s="1170"/>
    </row>
    <row r="160" spans="4:9" ht="12.75">
      <c r="D160" s="1170"/>
      <c r="I160" s="1170"/>
    </row>
    <row r="161" spans="4:9" ht="12.75">
      <c r="D161" s="1170"/>
      <c r="I161" s="1170"/>
    </row>
    <row r="162" spans="4:9" ht="12.75">
      <c r="D162" s="1170"/>
      <c r="I162" s="1170"/>
    </row>
    <row r="163" spans="4:9" ht="12.75">
      <c r="D163" s="1170"/>
      <c r="I163" s="1170"/>
    </row>
    <row r="164" spans="4:9" ht="12.75">
      <c r="D164" s="1170"/>
      <c r="I164" s="1170"/>
    </row>
    <row r="165" spans="4:9" ht="12.75">
      <c r="D165" s="1170"/>
      <c r="I165" s="1170"/>
    </row>
    <row r="166" spans="4:9" ht="12.75">
      <c r="D166" s="1170"/>
      <c r="I166" s="1170"/>
    </row>
    <row r="167" spans="4:9" ht="12.75">
      <c r="D167" s="1170"/>
      <c r="I167" s="1170"/>
    </row>
    <row r="168" spans="4:9" ht="12.75">
      <c r="D168" s="1170"/>
      <c r="I168" s="1170"/>
    </row>
    <row r="169" spans="4:9" ht="12.75">
      <c r="D169" s="1170"/>
      <c r="I169" s="1170"/>
    </row>
    <row r="170" spans="4:9" ht="12.75">
      <c r="D170" s="1170"/>
      <c r="I170" s="1170"/>
    </row>
    <row r="171" spans="4:9" ht="12.75">
      <c r="D171" s="1170"/>
      <c r="I171" s="1170"/>
    </row>
    <row r="172" spans="4:9" ht="12.75">
      <c r="D172" s="1170"/>
      <c r="I172" s="1170"/>
    </row>
    <row r="173" spans="4:9" ht="12.75">
      <c r="D173" s="1170"/>
      <c r="I173" s="1170"/>
    </row>
    <row r="174" spans="4:9" ht="12.75">
      <c r="D174" s="1170"/>
      <c r="I174" s="1170"/>
    </row>
    <row r="175" spans="4:9" ht="12.75">
      <c r="D175" s="1170"/>
      <c r="I175" s="1170"/>
    </row>
    <row r="176" spans="4:9" ht="12.75">
      <c r="D176" s="1170"/>
      <c r="I176" s="1170"/>
    </row>
    <row r="177" spans="4:9" ht="12.75">
      <c r="D177" s="1170"/>
      <c r="I177" s="1170"/>
    </row>
    <row r="178" spans="4:9" ht="12.75">
      <c r="D178" s="1170"/>
      <c r="I178" s="1170"/>
    </row>
    <row r="179" spans="4:9" ht="12.75">
      <c r="D179" s="1170"/>
      <c r="I179" s="1170"/>
    </row>
    <row r="180" spans="4:9" ht="12.75">
      <c r="D180" s="1170"/>
      <c r="I180" s="1170"/>
    </row>
    <row r="181" spans="4:9" ht="12.75">
      <c r="D181" s="1170"/>
      <c r="I181" s="1170"/>
    </row>
    <row r="182" spans="4:9" ht="12.75">
      <c r="D182" s="1170"/>
      <c r="I182" s="1170"/>
    </row>
    <row r="183" spans="4:9" ht="12.75">
      <c r="D183" s="1170"/>
      <c r="I183" s="1170"/>
    </row>
    <row r="184" spans="4:9" ht="12.75">
      <c r="D184" s="1170"/>
      <c r="I184" s="1170"/>
    </row>
    <row r="185" spans="4:9" ht="12.75">
      <c r="D185" s="1170"/>
      <c r="I185" s="1170"/>
    </row>
    <row r="186" spans="4:9" ht="12.75">
      <c r="D186" s="1170"/>
      <c r="I186" s="1170"/>
    </row>
    <row r="187" spans="4:9" ht="12.75">
      <c r="D187" s="1170"/>
      <c r="I187" s="1170"/>
    </row>
    <row r="188" spans="4:9" ht="12.75">
      <c r="D188" s="1170"/>
      <c r="I188" s="1170"/>
    </row>
    <row r="189" spans="4:9" ht="12.75">
      <c r="D189" s="1170"/>
      <c r="I189" s="1170"/>
    </row>
    <row r="190" spans="4:9" ht="12.75">
      <c r="D190" s="1170"/>
      <c r="I190" s="1170"/>
    </row>
    <row r="191" spans="4:9" ht="12.75">
      <c r="D191" s="1170"/>
      <c r="I191" s="1170"/>
    </row>
    <row r="192" spans="4:9" ht="12.75">
      <c r="D192" s="1170"/>
      <c r="I192" s="1170"/>
    </row>
    <row r="193" spans="4:9" ht="12.75">
      <c r="D193" s="1170"/>
      <c r="I193" s="1170"/>
    </row>
    <row r="194" spans="4:9" ht="12.75">
      <c r="D194" s="1170"/>
      <c r="I194" s="1170"/>
    </row>
    <row r="195" spans="4:9" ht="12.75">
      <c r="D195" s="1170"/>
      <c r="I195" s="1170"/>
    </row>
    <row r="196" spans="4:9" ht="12.75">
      <c r="D196" s="1170"/>
      <c r="I196" s="1170"/>
    </row>
    <row r="197" spans="4:9" ht="12.75">
      <c r="D197" s="1170"/>
      <c r="I197" s="1170"/>
    </row>
    <row r="198" spans="4:9" ht="12.75">
      <c r="D198" s="1170"/>
      <c r="I198" s="1170"/>
    </row>
    <row r="199" spans="4:9" ht="12.75">
      <c r="D199" s="1170"/>
      <c r="I199" s="1170"/>
    </row>
    <row r="200" spans="4:9" ht="12.75">
      <c r="D200" s="1170"/>
      <c r="I200" s="1170"/>
    </row>
    <row r="201" spans="4:9" ht="12.75">
      <c r="D201" s="1170"/>
      <c r="I201" s="1170"/>
    </row>
    <row r="202" spans="4:9" ht="12.75">
      <c r="D202" s="1170"/>
      <c r="I202" s="1170"/>
    </row>
    <row r="203" spans="4:9" ht="12.75">
      <c r="D203" s="1170"/>
      <c r="I203" s="1170"/>
    </row>
    <row r="204" spans="4:9" ht="12.75">
      <c r="D204" s="1170"/>
      <c r="I204" s="1170"/>
    </row>
    <row r="205" spans="4:9" ht="12.75">
      <c r="D205" s="1170"/>
      <c r="I205" s="1170"/>
    </row>
    <row r="206" spans="4:9" ht="12.75">
      <c r="D206" s="1170"/>
      <c r="I206" s="1170"/>
    </row>
    <row r="207" spans="4:9" ht="12.75">
      <c r="D207" s="1170"/>
      <c r="I207" s="1170"/>
    </row>
    <row r="208" spans="4:9" ht="12.75">
      <c r="D208" s="1170"/>
      <c r="I208" s="1170"/>
    </row>
    <row r="209" spans="4:9" ht="12.75">
      <c r="D209" s="1170"/>
      <c r="I209" s="1170"/>
    </row>
    <row r="210" spans="4:9" ht="12.75">
      <c r="D210" s="1170"/>
      <c r="I210" s="1170"/>
    </row>
    <row r="211" spans="4:9" ht="12.75">
      <c r="D211" s="1170"/>
      <c r="I211" s="1170"/>
    </row>
    <row r="212" spans="4:9" ht="12.75">
      <c r="D212" s="1170"/>
      <c r="I212" s="1170"/>
    </row>
    <row r="213" spans="4:9" ht="12.75">
      <c r="D213" s="1170"/>
      <c r="I213" s="1170"/>
    </row>
    <row r="214" spans="4:9" ht="12.75">
      <c r="D214" s="1170"/>
      <c r="I214" s="1170"/>
    </row>
    <row r="215" spans="4:9" ht="12.75">
      <c r="D215" s="1170"/>
      <c r="I215" s="1170"/>
    </row>
    <row r="216" spans="4:9" ht="12.75">
      <c r="D216" s="1170"/>
      <c r="I216" s="1170"/>
    </row>
    <row r="217" spans="4:9" ht="12.75">
      <c r="D217" s="1170"/>
      <c r="I217" s="1170"/>
    </row>
    <row r="218" spans="4:9" ht="12.75">
      <c r="D218" s="1170"/>
      <c r="I218" s="1170"/>
    </row>
    <row r="219" spans="4:9" ht="12.75">
      <c r="D219" s="1170"/>
      <c r="I219" s="1170"/>
    </row>
    <row r="220" spans="4:9" ht="12.75">
      <c r="D220" s="1170"/>
      <c r="I220" s="1170"/>
    </row>
    <row r="221" spans="4:9" ht="12.75">
      <c r="D221" s="1170"/>
      <c r="I221" s="1170"/>
    </row>
    <row r="222" spans="4:9" ht="12.75">
      <c r="D222" s="1170"/>
      <c r="I222" s="1170"/>
    </row>
    <row r="223" spans="2:9" ht="12.75">
      <c r="B223" s="641">
        <v>250383</v>
      </c>
      <c r="D223" s="1170"/>
      <c r="I223" s="1170"/>
    </row>
    <row r="224" spans="2:9" ht="17.25">
      <c r="B224" s="641">
        <v>250391</v>
      </c>
      <c r="D224" s="1178"/>
      <c r="I224" s="1170"/>
    </row>
    <row r="225" spans="4:9" ht="12.75">
      <c r="D225" s="1170"/>
      <c r="I225" s="1170"/>
    </row>
    <row r="226" spans="4:9" ht="12.75">
      <c r="D226" s="1170"/>
      <c r="I226" s="1170"/>
    </row>
    <row r="227" spans="4:9" ht="12.75">
      <c r="D227" s="1170"/>
      <c r="I227" s="1170"/>
    </row>
    <row r="228" spans="4:9" ht="12.75">
      <c r="D228" s="1170"/>
      <c r="I228" s="1170"/>
    </row>
    <row r="229" spans="4:9" ht="12.75">
      <c r="D229" s="1170"/>
      <c r="I229" s="1170"/>
    </row>
    <row r="230" spans="4:9" ht="12.75">
      <c r="D230" s="1170"/>
      <c r="I230" s="1170"/>
    </row>
    <row r="231" spans="4:9" ht="12.75">
      <c r="D231" s="1170"/>
      <c r="I231" s="1170"/>
    </row>
    <row r="232" spans="4:9" ht="12.75">
      <c r="D232" s="1170"/>
      <c r="I232" s="1170"/>
    </row>
    <row r="233" spans="4:9" ht="12.75">
      <c r="D233" s="1170"/>
      <c r="I233" s="1170"/>
    </row>
    <row r="234" spans="4:9" ht="12.75">
      <c r="D234" s="1170"/>
      <c r="I234" s="1170"/>
    </row>
    <row r="235" spans="4:9" ht="12.75">
      <c r="D235" s="1170"/>
      <c r="I235" s="1170"/>
    </row>
    <row r="236" spans="4:9" ht="12.75">
      <c r="D236" s="1170"/>
      <c r="I236" s="1170"/>
    </row>
    <row r="237" spans="4:9" ht="12.75">
      <c r="D237" s="1170"/>
      <c r="I237" s="1170"/>
    </row>
    <row r="238" spans="4:9" ht="12.75">
      <c r="D238" s="1170"/>
      <c r="I238" s="1170"/>
    </row>
    <row r="239" spans="4:9" ht="12.75">
      <c r="D239" s="1170"/>
      <c r="I239" s="1170"/>
    </row>
    <row r="240" spans="4:9" ht="12.75">
      <c r="D240" s="1170"/>
      <c r="I240" s="1170"/>
    </row>
    <row r="241" spans="4:9" ht="12.75">
      <c r="D241" s="1170"/>
      <c r="I241" s="1170"/>
    </row>
    <row r="242" spans="4:9" ht="12.75">
      <c r="D242" s="1170"/>
      <c r="I242" s="1170"/>
    </row>
    <row r="243" spans="4:9" ht="12.75">
      <c r="D243" s="1170"/>
      <c r="I243" s="1170"/>
    </row>
    <row r="244" spans="4:9" ht="12.75">
      <c r="D244" s="1170"/>
      <c r="I244" s="1170"/>
    </row>
    <row r="245" spans="4:9" ht="12.75">
      <c r="D245" s="1170"/>
      <c r="I245" s="1170"/>
    </row>
    <row r="246" spans="4:9" ht="12.75">
      <c r="D246" s="1170"/>
      <c r="I246" s="1170"/>
    </row>
    <row r="247" spans="4:9" ht="12.75">
      <c r="D247" s="1170"/>
      <c r="I247" s="1170"/>
    </row>
    <row r="248" spans="4:9" ht="12.75">
      <c r="D248" s="1170"/>
      <c r="I248" s="1170"/>
    </row>
    <row r="249" spans="4:9" ht="12.75">
      <c r="D249" s="1170"/>
      <c r="I249" s="1170"/>
    </row>
    <row r="250" spans="4:9" ht="12.75">
      <c r="D250" s="1170"/>
      <c r="I250" s="1170"/>
    </row>
    <row r="251" spans="4:9" ht="12.75">
      <c r="D251" s="1170"/>
      <c r="I251" s="1170"/>
    </row>
    <row r="252" spans="4:9" ht="12.75">
      <c r="D252" s="1170"/>
      <c r="I252" s="1170"/>
    </row>
    <row r="253" spans="4:9" ht="12.75">
      <c r="D253" s="1170"/>
      <c r="I253" s="1170"/>
    </row>
    <row r="254" spans="4:9" ht="12.75">
      <c r="D254" s="1170"/>
      <c r="I254" s="1170"/>
    </row>
    <row r="255" spans="4:9" ht="12.75">
      <c r="D255" s="1170"/>
      <c r="I255" s="1170"/>
    </row>
    <row r="256" spans="4:9" ht="12.75">
      <c r="D256" s="1170"/>
      <c r="I256" s="1170"/>
    </row>
    <row r="257" spans="4:9" ht="12.75">
      <c r="D257" s="1170"/>
      <c r="I257" s="1170"/>
    </row>
    <row r="258" spans="4:9" ht="12.75">
      <c r="D258" s="1170"/>
      <c r="I258" s="1170"/>
    </row>
    <row r="259" spans="4:9" ht="12.75">
      <c r="D259" s="1170"/>
      <c r="I259" s="1170"/>
    </row>
    <row r="260" spans="4:9" ht="12.75">
      <c r="D260" s="1170"/>
      <c r="I260" s="1170"/>
    </row>
    <row r="261" spans="4:9" ht="12.75">
      <c r="D261" s="1170"/>
      <c r="I261" s="1170"/>
    </row>
    <row r="262" spans="4:9" ht="12.75">
      <c r="D262" s="1170"/>
      <c r="I262" s="1170"/>
    </row>
    <row r="263" spans="4:9" ht="12.75">
      <c r="D263" s="1170"/>
      <c r="I263" s="1170"/>
    </row>
    <row r="264" spans="4:9" ht="12.75">
      <c r="D264" s="1170"/>
      <c r="I264" s="1170"/>
    </row>
    <row r="265" spans="4:9" ht="12.75">
      <c r="D265" s="1170"/>
      <c r="I265" s="1170"/>
    </row>
    <row r="266" spans="4:9" ht="12.75">
      <c r="D266" s="1170"/>
      <c r="I266" s="1170"/>
    </row>
    <row r="267" spans="4:9" ht="12.75">
      <c r="D267" s="1170"/>
      <c r="I267" s="1170"/>
    </row>
    <row r="268" spans="4:9" ht="12.75">
      <c r="D268" s="1170"/>
      <c r="I268" s="1170"/>
    </row>
    <row r="269" spans="4:9" ht="12.75">
      <c r="D269" s="1170"/>
      <c r="I269" s="1170"/>
    </row>
    <row r="270" spans="4:9" ht="12.75">
      <c r="D270" s="1170"/>
      <c r="I270" s="1170"/>
    </row>
    <row r="271" spans="4:9" ht="12.75">
      <c r="D271" s="1170"/>
      <c r="I271" s="1170"/>
    </row>
    <row r="272" spans="4:9" ht="12.75">
      <c r="D272" s="1170"/>
      <c r="I272" s="1170"/>
    </row>
    <row r="273" spans="4:9" ht="12.75">
      <c r="D273" s="1170"/>
      <c r="I273" s="1170"/>
    </row>
    <row r="274" spans="4:9" ht="12.75">
      <c r="D274" s="1170"/>
      <c r="I274" s="1170"/>
    </row>
    <row r="275" spans="4:9" ht="12.75">
      <c r="D275" s="1170"/>
      <c r="I275" s="1170"/>
    </row>
    <row r="276" spans="4:9" ht="12.75">
      <c r="D276" s="1170"/>
      <c r="I276" s="1170"/>
    </row>
    <row r="277" spans="4:9" ht="12.75">
      <c r="D277" s="1170"/>
      <c r="I277" s="1170"/>
    </row>
    <row r="278" spans="4:9" ht="12.75">
      <c r="D278" s="1170"/>
      <c r="I278" s="1170"/>
    </row>
    <row r="279" spans="4:9" ht="12.75">
      <c r="D279" s="1170"/>
      <c r="I279" s="1170"/>
    </row>
    <row r="280" spans="4:9" ht="12.75">
      <c r="D280" s="1170"/>
      <c r="I280" s="1170"/>
    </row>
    <row r="281" spans="4:9" ht="12.75">
      <c r="D281" s="1170"/>
      <c r="I281" s="1170"/>
    </row>
    <row r="282" spans="4:9" ht="12.75">
      <c r="D282" s="1170"/>
      <c r="I282" s="1170"/>
    </row>
    <row r="283" spans="4:9" ht="12.75">
      <c r="D283" s="1170"/>
      <c r="I283" s="1170"/>
    </row>
    <row r="284" spans="4:9" ht="12.75">
      <c r="D284" s="1170"/>
      <c r="I284" s="1170"/>
    </row>
    <row r="285" spans="4:9" ht="12.75">
      <c r="D285" s="1170"/>
      <c r="I285" s="1170"/>
    </row>
    <row r="286" spans="4:9" ht="12.75">
      <c r="D286" s="1170"/>
      <c r="I286" s="1170"/>
    </row>
    <row r="287" spans="4:9" ht="12.75">
      <c r="D287" s="1170"/>
      <c r="I287" s="1170"/>
    </row>
    <row r="288" spans="4:9" ht="12.75">
      <c r="D288" s="1170"/>
      <c r="I288" s="1170"/>
    </row>
    <row r="289" spans="4:9" ht="12.75">
      <c r="D289" s="1170"/>
      <c r="I289" s="1170"/>
    </row>
    <row r="290" spans="4:9" ht="12.75">
      <c r="D290" s="1170"/>
      <c r="I290" s="1170"/>
    </row>
    <row r="291" spans="4:9" ht="12.75">
      <c r="D291" s="1170"/>
      <c r="I291" s="1170"/>
    </row>
    <row r="292" spans="4:9" ht="12.75">
      <c r="D292" s="1170"/>
      <c r="I292" s="1170"/>
    </row>
    <row r="293" spans="4:9" ht="12.75">
      <c r="D293" s="1170"/>
      <c r="I293" s="1170"/>
    </row>
    <row r="294" spans="4:9" ht="12.75">
      <c r="D294" s="1170"/>
      <c r="I294" s="1170"/>
    </row>
    <row r="295" spans="4:9" ht="12.75">
      <c r="D295" s="1170"/>
      <c r="I295" s="1170"/>
    </row>
    <row r="296" spans="4:9" ht="12.75">
      <c r="D296" s="1170"/>
      <c r="I296" s="1170"/>
    </row>
    <row r="297" spans="4:9" ht="12.75">
      <c r="D297" s="1170"/>
      <c r="I297" s="1170"/>
    </row>
    <row r="298" spans="4:9" ht="12.75">
      <c r="D298" s="1170"/>
      <c r="I298" s="1170"/>
    </row>
    <row r="299" spans="4:9" ht="12.75">
      <c r="D299" s="1170"/>
      <c r="I299" s="1170"/>
    </row>
    <row r="300" spans="4:9" ht="12.75">
      <c r="D300" s="1170"/>
      <c r="I300" s="1170"/>
    </row>
    <row r="301" spans="4:9" ht="12.75">
      <c r="D301" s="1170"/>
      <c r="I301" s="1170"/>
    </row>
    <row r="302" spans="4:9" ht="12.75">
      <c r="D302" s="1170"/>
      <c r="I302" s="1170"/>
    </row>
    <row r="303" spans="4:9" ht="12.75">
      <c r="D303" s="1170"/>
      <c r="I303" s="1170"/>
    </row>
    <row r="304" spans="4:9" ht="12.75">
      <c r="D304" s="1170"/>
      <c r="I304" s="1170"/>
    </row>
    <row r="305" spans="4:9" ht="12.75">
      <c r="D305" s="1170"/>
      <c r="I305" s="1170"/>
    </row>
    <row r="306" spans="4:9" ht="12.75">
      <c r="D306" s="1170"/>
      <c r="I306" s="1170"/>
    </row>
    <row r="307" spans="4:9" ht="12.75">
      <c r="D307" s="1170"/>
      <c r="I307" s="1170"/>
    </row>
    <row r="308" spans="4:9" ht="12.75">
      <c r="D308" s="1170"/>
      <c r="I308" s="1170"/>
    </row>
    <row r="309" spans="4:9" ht="12.75">
      <c r="D309" s="1170"/>
      <c r="I309" s="1170"/>
    </row>
    <row r="310" spans="4:9" ht="12.75">
      <c r="D310" s="1170"/>
      <c r="I310" s="1170"/>
    </row>
    <row r="311" spans="4:9" ht="12.75">
      <c r="D311" s="1170"/>
      <c r="I311" s="1170"/>
    </row>
    <row r="312" spans="4:9" ht="12.75">
      <c r="D312" s="1170"/>
      <c r="I312" s="1170"/>
    </row>
    <row r="313" spans="4:9" ht="12.75">
      <c r="D313" s="1170"/>
      <c r="I313" s="1170"/>
    </row>
    <row r="314" spans="4:9" ht="12.75">
      <c r="D314" s="1170"/>
      <c r="I314" s="1170"/>
    </row>
    <row r="315" spans="4:9" ht="12.75">
      <c r="D315" s="1170"/>
      <c r="I315" s="1170"/>
    </row>
    <row r="316" spans="4:9" ht="12.75">
      <c r="D316" s="1170"/>
      <c r="I316" s="1170"/>
    </row>
    <row r="317" spans="4:9" ht="12.75">
      <c r="D317" s="1170"/>
      <c r="I317" s="1170"/>
    </row>
    <row r="318" spans="4:9" ht="12.75">
      <c r="D318" s="1170"/>
      <c r="I318" s="1170"/>
    </row>
    <row r="319" spans="4:9" ht="12.75">
      <c r="D319" s="1170"/>
      <c r="I319" s="1170"/>
    </row>
    <row r="320" spans="4:9" ht="12.75">
      <c r="D320" s="1170"/>
      <c r="I320" s="1170"/>
    </row>
    <row r="321" spans="4:9" ht="12.75">
      <c r="D321" s="1170"/>
      <c r="I321" s="1170"/>
    </row>
    <row r="322" spans="4:9" ht="12.75">
      <c r="D322" s="1170"/>
      <c r="I322" s="1170"/>
    </row>
    <row r="323" spans="4:9" ht="12.75">
      <c r="D323" s="1170"/>
      <c r="I323" s="1170"/>
    </row>
    <row r="324" spans="4:9" ht="12.75">
      <c r="D324" s="1170"/>
      <c r="I324" s="1170"/>
    </row>
    <row r="325" spans="4:9" ht="12.75">
      <c r="D325" s="1170"/>
      <c r="I325" s="1170"/>
    </row>
    <row r="326" spans="4:9" ht="12.75">
      <c r="D326" s="1170"/>
      <c r="I326" s="1170"/>
    </row>
    <row r="327" spans="4:9" ht="12.75">
      <c r="D327" s="1170"/>
      <c r="I327" s="1170"/>
    </row>
    <row r="328" spans="4:9" ht="12.75">
      <c r="D328" s="1170"/>
      <c r="I328" s="1170"/>
    </row>
    <row r="329" spans="4:9" ht="12.75">
      <c r="D329" s="1170"/>
      <c r="I329" s="1170"/>
    </row>
    <row r="330" spans="4:9" ht="12.75">
      <c r="D330" s="1170"/>
      <c r="I330" s="1170"/>
    </row>
    <row r="331" spans="4:9" ht="12.75">
      <c r="D331" s="1170"/>
      <c r="I331" s="1170"/>
    </row>
    <row r="332" spans="4:9" ht="12.75">
      <c r="D332" s="1170"/>
      <c r="I332" s="1170"/>
    </row>
    <row r="333" spans="4:9" ht="12.75">
      <c r="D333" s="1170"/>
      <c r="I333" s="1170"/>
    </row>
    <row r="334" spans="4:9" ht="12.75">
      <c r="D334" s="1170"/>
      <c r="I334" s="1170"/>
    </row>
    <row r="335" spans="4:9" ht="12.75">
      <c r="D335" s="1170"/>
      <c r="I335" s="1170"/>
    </row>
    <row r="336" spans="4:9" ht="12.75">
      <c r="D336" s="1170"/>
      <c r="I336" s="1170"/>
    </row>
    <row r="337" spans="4:9" ht="12.75">
      <c r="D337" s="1170"/>
      <c r="I337" s="1170"/>
    </row>
    <row r="338" spans="4:9" ht="12.75">
      <c r="D338" s="1170"/>
      <c r="I338" s="1170"/>
    </row>
    <row r="339" spans="4:9" ht="12.75">
      <c r="D339" s="1170"/>
      <c r="I339" s="1170"/>
    </row>
    <row r="340" spans="4:9" ht="12.75">
      <c r="D340" s="1170"/>
      <c r="I340" s="1170"/>
    </row>
    <row r="341" spans="4:9" ht="12.75">
      <c r="D341" s="1170"/>
      <c r="I341" s="1170"/>
    </row>
    <row r="342" spans="4:9" ht="12.75">
      <c r="D342" s="1170"/>
      <c r="I342" s="1170"/>
    </row>
    <row r="343" spans="4:9" ht="12.75">
      <c r="D343" s="1170"/>
      <c r="I343" s="1170"/>
    </row>
    <row r="344" spans="4:9" ht="12.75">
      <c r="D344" s="1170"/>
      <c r="I344" s="1170"/>
    </row>
    <row r="345" spans="4:9" ht="12.75">
      <c r="D345" s="1170"/>
      <c r="I345" s="1170"/>
    </row>
    <row r="346" spans="4:9" ht="12.75">
      <c r="D346" s="1170"/>
      <c r="I346" s="1170"/>
    </row>
    <row r="347" spans="4:9" ht="12.75">
      <c r="D347" s="1170"/>
      <c r="I347" s="1170"/>
    </row>
    <row r="348" spans="4:9" ht="12.75">
      <c r="D348" s="1170"/>
      <c r="I348" s="1170"/>
    </row>
    <row r="349" spans="4:9" ht="12.75">
      <c r="D349" s="1170"/>
      <c r="I349" s="1170"/>
    </row>
    <row r="350" spans="4:9" ht="12.75">
      <c r="D350" s="1170"/>
      <c r="I350" s="1170"/>
    </row>
    <row r="351" spans="4:9" ht="12.75">
      <c r="D351" s="1170"/>
      <c r="I351" s="1170"/>
    </row>
    <row r="352" spans="4:9" ht="12.75">
      <c r="D352" s="1170"/>
      <c r="I352" s="1170"/>
    </row>
    <row r="353" spans="4:9" ht="12.75">
      <c r="D353" s="1170"/>
      <c r="I353" s="1170"/>
    </row>
    <row r="354" spans="4:9" ht="12.75">
      <c r="D354" s="1170"/>
      <c r="I354" s="1170"/>
    </row>
    <row r="355" spans="4:9" ht="12.75">
      <c r="D355" s="1170"/>
      <c r="I355" s="1170"/>
    </row>
    <row r="356" spans="4:9" ht="12.75">
      <c r="D356" s="1170"/>
      <c r="I356" s="1170"/>
    </row>
    <row r="357" spans="4:9" ht="12.75">
      <c r="D357" s="1170"/>
      <c r="I357" s="1170"/>
    </row>
    <row r="358" spans="4:9" ht="12.75">
      <c r="D358" s="1170"/>
      <c r="I358" s="1170"/>
    </row>
    <row r="359" spans="4:9" ht="12.75">
      <c r="D359" s="1170"/>
      <c r="I359" s="1170"/>
    </row>
    <row r="360" spans="4:9" ht="12.75">
      <c r="D360" s="1170"/>
      <c r="I360" s="1170"/>
    </row>
    <row r="361" spans="4:9" ht="12.75">
      <c r="D361" s="1170"/>
      <c r="I361" s="1170"/>
    </row>
    <row r="362" spans="4:9" ht="12.75">
      <c r="D362" s="1170"/>
      <c r="I362" s="1170"/>
    </row>
    <row r="363" spans="4:9" ht="12.75">
      <c r="D363" s="1170"/>
      <c r="I363" s="1170"/>
    </row>
    <row r="364" spans="4:9" ht="12.75">
      <c r="D364" s="1170"/>
      <c r="I364" s="1170"/>
    </row>
    <row r="365" spans="4:9" ht="12.75">
      <c r="D365" s="1170"/>
      <c r="I365" s="1170"/>
    </row>
    <row r="366" spans="4:9" ht="12.75">
      <c r="D366" s="1170"/>
      <c r="I366" s="1170"/>
    </row>
    <row r="367" spans="4:9" ht="12.75">
      <c r="D367" s="1170"/>
      <c r="I367" s="1170"/>
    </row>
    <row r="368" spans="4:9" ht="12.75">
      <c r="D368" s="1170"/>
      <c r="I368" s="1170"/>
    </row>
    <row r="369" spans="4:9" ht="12.75">
      <c r="D369" s="1170"/>
      <c r="I369" s="1170"/>
    </row>
    <row r="370" spans="4:9" ht="12.75">
      <c r="D370" s="1170"/>
      <c r="I370" s="1170"/>
    </row>
    <row r="371" spans="4:9" ht="12.75">
      <c r="D371" s="1170"/>
      <c r="I371" s="1170"/>
    </row>
    <row r="372" spans="4:9" ht="12.75">
      <c r="D372" s="1170"/>
      <c r="I372" s="1170"/>
    </row>
    <row r="373" spans="4:9" ht="12.75">
      <c r="D373" s="1170"/>
      <c r="I373" s="1170"/>
    </row>
    <row r="374" spans="4:9" ht="12.75">
      <c r="D374" s="1170"/>
      <c r="I374" s="1170"/>
    </row>
    <row r="375" spans="4:9" ht="12.75">
      <c r="D375" s="1170"/>
      <c r="I375" s="1170"/>
    </row>
    <row r="376" spans="4:9" ht="12.75">
      <c r="D376" s="1170"/>
      <c r="I376" s="1170"/>
    </row>
    <row r="377" spans="4:9" ht="12.75">
      <c r="D377" s="1170"/>
      <c r="I377" s="1170"/>
    </row>
    <row r="378" spans="4:9" ht="12.75">
      <c r="D378" s="1170"/>
      <c r="I378" s="1170"/>
    </row>
    <row r="379" spans="4:9" ht="12.75">
      <c r="D379" s="1170"/>
      <c r="I379" s="1170"/>
    </row>
    <row r="380" spans="4:9" ht="12.75">
      <c r="D380" s="1170"/>
      <c r="I380" s="1170"/>
    </row>
    <row r="381" spans="4:9" ht="12.75">
      <c r="D381" s="1170"/>
      <c r="I381" s="1170"/>
    </row>
    <row r="382" spans="4:9" ht="12.75">
      <c r="D382" s="1170"/>
      <c r="I382" s="1170"/>
    </row>
    <row r="383" spans="4:9" ht="12.75">
      <c r="D383" s="1170"/>
      <c r="I383" s="1170"/>
    </row>
    <row r="384" spans="4:9" ht="12.75">
      <c r="D384" s="1170"/>
      <c r="I384" s="1170"/>
    </row>
    <row r="385" spans="4:9" ht="12.75">
      <c r="D385" s="1170"/>
      <c r="I385" s="1170"/>
    </row>
    <row r="386" spans="4:9" ht="12.75">
      <c r="D386" s="1170"/>
      <c r="I386" s="1170"/>
    </row>
    <row r="387" spans="4:9" ht="12.75">
      <c r="D387" s="1170"/>
      <c r="I387" s="1170"/>
    </row>
    <row r="388" spans="4:9" ht="12.75">
      <c r="D388" s="1170"/>
      <c r="I388" s="1170"/>
    </row>
    <row r="389" spans="4:9" ht="12.75">
      <c r="D389" s="1170"/>
      <c r="I389" s="1170"/>
    </row>
    <row r="390" spans="4:9" ht="12.75">
      <c r="D390" s="1170"/>
      <c r="I390" s="1170"/>
    </row>
    <row r="391" spans="4:9" ht="12.75">
      <c r="D391" s="1170"/>
      <c r="I391" s="1170"/>
    </row>
    <row r="392" spans="4:9" ht="12.75">
      <c r="D392" s="1170"/>
      <c r="I392" s="1170"/>
    </row>
    <row r="393" spans="4:9" ht="12.75">
      <c r="D393" s="1170"/>
      <c r="I393" s="1170"/>
    </row>
    <row r="394" spans="4:9" ht="12.75">
      <c r="D394" s="1170"/>
      <c r="I394" s="1170"/>
    </row>
    <row r="395" spans="4:9" ht="12.75">
      <c r="D395" s="1170"/>
      <c r="I395" s="1170"/>
    </row>
    <row r="396" spans="4:9" ht="12.75">
      <c r="D396" s="1170"/>
      <c r="I396" s="1170"/>
    </row>
    <row r="397" spans="4:9" ht="12.75">
      <c r="D397" s="1170"/>
      <c r="I397" s="1170"/>
    </row>
    <row r="398" spans="4:9" ht="12.75">
      <c r="D398" s="1170"/>
      <c r="I398" s="1170"/>
    </row>
    <row r="399" spans="4:9" ht="12.75">
      <c r="D399" s="1170"/>
      <c r="I399" s="1170"/>
    </row>
    <row r="400" spans="4:9" ht="12.75">
      <c r="D400" s="1170"/>
      <c r="I400" s="1170"/>
    </row>
    <row r="401" spans="4:9" ht="12.75">
      <c r="D401" s="1170"/>
      <c r="I401" s="1170"/>
    </row>
    <row r="402" spans="4:9" ht="12.75">
      <c r="D402" s="1170"/>
      <c r="I402" s="1170"/>
    </row>
    <row r="403" spans="4:9" ht="12.75">
      <c r="D403" s="1170"/>
      <c r="I403" s="1170"/>
    </row>
    <row r="404" spans="4:9" ht="12.75">
      <c r="D404" s="1170"/>
      <c r="I404" s="1170"/>
    </row>
    <row r="405" spans="4:9" ht="12.75">
      <c r="D405" s="1170"/>
      <c r="I405" s="1170"/>
    </row>
    <row r="406" spans="4:9" ht="12.75">
      <c r="D406" s="1170"/>
      <c r="I406" s="1170"/>
    </row>
    <row r="407" spans="4:9" ht="12.75">
      <c r="D407" s="1170"/>
      <c r="I407" s="1170"/>
    </row>
    <row r="408" spans="4:9" ht="12.75">
      <c r="D408" s="1170"/>
      <c r="I408" s="1170"/>
    </row>
    <row r="409" spans="4:9" ht="12.75">
      <c r="D409" s="1170"/>
      <c r="I409" s="1170"/>
    </row>
    <row r="410" spans="4:9" ht="12.75">
      <c r="D410" s="1170"/>
      <c r="I410" s="1170"/>
    </row>
    <row r="411" spans="4:9" ht="12.75">
      <c r="D411" s="1170"/>
      <c r="I411" s="1170"/>
    </row>
    <row r="412" spans="4:9" ht="12.75">
      <c r="D412" s="1170"/>
      <c r="I412" s="1170"/>
    </row>
    <row r="413" spans="4:9" ht="12.75">
      <c r="D413" s="1170"/>
      <c r="I413" s="1170"/>
    </row>
    <row r="414" spans="4:9" ht="12.75">
      <c r="D414" s="1170"/>
      <c r="I414" s="1170"/>
    </row>
    <row r="415" spans="4:9" ht="12.75">
      <c r="D415" s="1170"/>
      <c r="I415" s="1170"/>
    </row>
    <row r="416" spans="4:9" ht="12.75">
      <c r="D416" s="1170"/>
      <c r="I416" s="1170"/>
    </row>
    <row r="417" spans="4:9" ht="12.75">
      <c r="D417" s="1170"/>
      <c r="I417" s="1170"/>
    </row>
    <row r="418" spans="4:9" ht="12.75">
      <c r="D418" s="1170"/>
      <c r="I418" s="1170"/>
    </row>
    <row r="419" spans="4:9" ht="12.75">
      <c r="D419" s="1170"/>
      <c r="I419" s="1170"/>
    </row>
    <row r="420" spans="4:9" ht="12.75">
      <c r="D420" s="1170"/>
      <c r="I420" s="1170"/>
    </row>
    <row r="421" spans="4:9" ht="12.75">
      <c r="D421" s="1170"/>
      <c r="I421" s="1170"/>
    </row>
    <row r="422" spans="4:9" ht="12.75">
      <c r="D422" s="1170"/>
      <c r="I422" s="1170"/>
    </row>
    <row r="423" spans="4:9" ht="12.75">
      <c r="D423" s="1170"/>
      <c r="I423" s="1170"/>
    </row>
    <row r="424" spans="4:9" ht="12.75">
      <c r="D424" s="1170"/>
      <c r="I424" s="1170"/>
    </row>
    <row r="425" spans="4:9" ht="12.75">
      <c r="D425" s="1170"/>
      <c r="I425" s="1170"/>
    </row>
    <row r="426" spans="4:9" ht="12.75">
      <c r="D426" s="1170"/>
      <c r="I426" s="1170"/>
    </row>
    <row r="427" spans="4:9" ht="12.75">
      <c r="D427" s="1170"/>
      <c r="I427" s="1170"/>
    </row>
    <row r="428" spans="4:9" ht="12.75">
      <c r="D428" s="1170"/>
      <c r="I428" s="1170"/>
    </row>
    <row r="429" spans="4:9" ht="12.75">
      <c r="D429" s="1170"/>
      <c r="I429" s="1170"/>
    </row>
    <row r="430" spans="4:9" ht="12.75">
      <c r="D430" s="1170"/>
      <c r="I430" s="1170"/>
    </row>
    <row r="431" spans="4:9" ht="12.75">
      <c r="D431" s="1170"/>
      <c r="I431" s="1170"/>
    </row>
    <row r="432" spans="4:9" ht="12.75">
      <c r="D432" s="1170"/>
      <c r="I432" s="1170"/>
    </row>
    <row r="433" spans="4:9" ht="12.75">
      <c r="D433" s="1170"/>
      <c r="I433" s="1170"/>
    </row>
    <row r="434" spans="4:9" ht="12.75">
      <c r="D434" s="1170"/>
      <c r="I434" s="1170"/>
    </row>
    <row r="435" spans="4:9" ht="12.75">
      <c r="D435" s="1170"/>
      <c r="I435" s="1170"/>
    </row>
    <row r="436" spans="4:9" ht="12.75">
      <c r="D436" s="1170"/>
      <c r="I436" s="1170"/>
    </row>
    <row r="437" spans="4:9" ht="12.75">
      <c r="D437" s="1170"/>
      <c r="I437" s="1170"/>
    </row>
    <row r="438" spans="4:9" ht="12.75">
      <c r="D438" s="1170"/>
      <c r="I438" s="1170"/>
    </row>
    <row r="439" spans="4:9" ht="12.75">
      <c r="D439" s="1170"/>
      <c r="I439" s="1170"/>
    </row>
    <row r="440" spans="4:9" ht="12.75">
      <c r="D440" s="1170"/>
      <c r="I440" s="1170"/>
    </row>
    <row r="441" spans="4:9" ht="12.75">
      <c r="D441" s="1170"/>
      <c r="I441" s="1170"/>
    </row>
    <row r="442" spans="4:9" ht="12.75">
      <c r="D442" s="1170"/>
      <c r="I442" s="1170"/>
    </row>
    <row r="443" spans="4:9" ht="12.75">
      <c r="D443" s="1170"/>
      <c r="I443" s="1170"/>
    </row>
    <row r="444" spans="4:9" ht="12.75">
      <c r="D444" s="1170"/>
      <c r="I444" s="1170"/>
    </row>
    <row r="445" spans="4:9" ht="12.75">
      <c r="D445" s="1170"/>
      <c r="I445" s="1170"/>
    </row>
    <row r="446" spans="4:9" ht="12.75">
      <c r="D446" s="1170"/>
      <c r="I446" s="1170"/>
    </row>
    <row r="447" spans="4:9" ht="12.75">
      <c r="D447" s="1170"/>
      <c r="I447" s="1170"/>
    </row>
    <row r="448" spans="4:9" ht="12.75">
      <c r="D448" s="1170"/>
      <c r="I448" s="1170"/>
    </row>
    <row r="449" spans="4:9" ht="12.75">
      <c r="D449" s="1170"/>
      <c r="I449" s="1170"/>
    </row>
    <row r="450" spans="4:9" ht="12.75">
      <c r="D450" s="1170"/>
      <c r="I450" s="1170"/>
    </row>
    <row r="451" spans="4:9" ht="12.75">
      <c r="D451" s="1170"/>
      <c r="I451" s="1170"/>
    </row>
    <row r="452" spans="4:9" ht="12.75">
      <c r="D452" s="1170"/>
      <c r="I452" s="1170"/>
    </row>
    <row r="453" spans="4:9" ht="12.75">
      <c r="D453" s="1170"/>
      <c r="I453" s="1170"/>
    </row>
    <row r="454" spans="4:9" ht="12.75">
      <c r="D454" s="1170"/>
      <c r="I454" s="1170"/>
    </row>
    <row r="455" spans="4:9" ht="12.75">
      <c r="D455" s="1170"/>
      <c r="I455" s="1170"/>
    </row>
    <row r="456" spans="4:9" ht="12.75">
      <c r="D456" s="1170"/>
      <c r="I456" s="1170"/>
    </row>
    <row r="457" spans="4:9" ht="12.75">
      <c r="D457" s="1170"/>
      <c r="I457" s="1170"/>
    </row>
    <row r="458" spans="4:9" ht="12.75">
      <c r="D458" s="1170"/>
      <c r="I458" s="1170"/>
    </row>
    <row r="459" spans="4:9" ht="12.75">
      <c r="D459" s="1170"/>
      <c r="I459" s="1170"/>
    </row>
    <row r="460" spans="4:9" ht="12.75">
      <c r="D460" s="1170"/>
      <c r="I460" s="1170"/>
    </row>
    <row r="461" spans="4:9" ht="12.75">
      <c r="D461" s="1170"/>
      <c r="I461" s="1170"/>
    </row>
    <row r="462" spans="4:9" ht="12.75">
      <c r="D462" s="1170"/>
      <c r="I462" s="1170"/>
    </row>
    <row r="463" spans="4:9" ht="12.75">
      <c r="D463" s="1170"/>
      <c r="I463" s="1170"/>
    </row>
    <row r="464" spans="4:9" ht="12.75">
      <c r="D464" s="1170"/>
      <c r="I464" s="1170"/>
    </row>
    <row r="465" spans="4:9" ht="12.75">
      <c r="D465" s="1170"/>
      <c r="I465" s="1170"/>
    </row>
    <row r="466" spans="4:9" ht="12.75">
      <c r="D466" s="1170"/>
      <c r="I466" s="1170"/>
    </row>
    <row r="467" spans="4:9" ht="12.75">
      <c r="D467" s="1170"/>
      <c r="I467" s="1170"/>
    </row>
    <row r="468" spans="4:9" ht="12.75">
      <c r="D468" s="1170"/>
      <c r="I468" s="1170"/>
    </row>
    <row r="469" spans="4:9" ht="12.75">
      <c r="D469" s="1170"/>
      <c r="I469" s="1170"/>
    </row>
    <row r="470" spans="4:9" ht="12.75">
      <c r="D470" s="1170"/>
      <c r="I470" s="1170"/>
    </row>
    <row r="471" spans="4:9" ht="12.75">
      <c r="D471" s="1170"/>
      <c r="I471" s="1170"/>
    </row>
    <row r="472" spans="4:9" ht="12.75">
      <c r="D472" s="1170"/>
      <c r="I472" s="1170"/>
    </row>
    <row r="473" spans="4:9" ht="12.75">
      <c r="D473" s="1170"/>
      <c r="I473" s="1170"/>
    </row>
    <row r="474" spans="4:9" ht="12.75">
      <c r="D474" s="1170"/>
      <c r="I474" s="1170"/>
    </row>
    <row r="475" spans="4:9" ht="12.75">
      <c r="D475" s="1170"/>
      <c r="I475" s="1170"/>
    </row>
    <row r="476" spans="4:9" ht="12.75">
      <c r="D476" s="1170"/>
      <c r="I476" s="1170"/>
    </row>
    <row r="477" spans="4:9" ht="12.75">
      <c r="D477" s="1170"/>
      <c r="I477" s="1170"/>
    </row>
    <row r="478" spans="4:9" ht="12.75">
      <c r="D478" s="1170"/>
      <c r="I478" s="1170"/>
    </row>
    <row r="479" spans="4:9" ht="12.75">
      <c r="D479" s="1170"/>
      <c r="I479" s="1170"/>
    </row>
    <row r="480" spans="4:9" ht="12.75">
      <c r="D480" s="1170"/>
      <c r="I480" s="1170"/>
    </row>
    <row r="481" spans="4:9" ht="12.75">
      <c r="D481" s="1170"/>
      <c r="I481" s="1170"/>
    </row>
    <row r="482" spans="4:9" ht="12.75">
      <c r="D482" s="1170"/>
      <c r="I482" s="1170"/>
    </row>
    <row r="483" spans="4:9" ht="12.75">
      <c r="D483" s="1170"/>
      <c r="I483" s="1170"/>
    </row>
    <row r="484" spans="4:9" ht="12.75">
      <c r="D484" s="1170"/>
      <c r="I484" s="1170"/>
    </row>
    <row r="485" spans="4:9" ht="12.75">
      <c r="D485" s="1170"/>
      <c r="I485" s="1170"/>
    </row>
    <row r="486" spans="4:9" ht="12.75">
      <c r="D486" s="1170"/>
      <c r="I486" s="1170"/>
    </row>
    <row r="487" spans="4:9" ht="12.75">
      <c r="D487" s="1170"/>
      <c r="I487" s="1170"/>
    </row>
    <row r="488" spans="4:9" ht="12.75">
      <c r="D488" s="1170"/>
      <c r="I488" s="1170"/>
    </row>
    <row r="489" spans="4:9" ht="12.75">
      <c r="D489" s="1170"/>
      <c r="I489" s="1170"/>
    </row>
    <row r="490" spans="4:9" ht="12.75">
      <c r="D490" s="1170"/>
      <c r="I490" s="1170"/>
    </row>
    <row r="491" spans="4:9" ht="12.75">
      <c r="D491" s="1170"/>
      <c r="I491" s="1170"/>
    </row>
    <row r="492" spans="4:9" ht="12.75">
      <c r="D492" s="1170"/>
      <c r="I492" s="1170"/>
    </row>
    <row r="493" spans="4:9" ht="12.75">
      <c r="D493" s="1170"/>
      <c r="I493" s="1170"/>
    </row>
    <row r="494" spans="4:9" ht="12.75">
      <c r="D494" s="1170"/>
      <c r="I494" s="1170"/>
    </row>
    <row r="495" spans="4:9" ht="12.75">
      <c r="D495" s="1170"/>
      <c r="I495" s="1170"/>
    </row>
    <row r="496" spans="4:9" ht="12.75">
      <c r="D496" s="1170"/>
      <c r="I496" s="1170"/>
    </row>
    <row r="497" spans="4:9" ht="12.75">
      <c r="D497" s="1170"/>
      <c r="I497" s="1170"/>
    </row>
    <row r="498" spans="4:9" ht="12.75">
      <c r="D498" s="1170"/>
      <c r="I498" s="1170"/>
    </row>
    <row r="499" spans="4:9" ht="12.75">
      <c r="D499" s="1170"/>
      <c r="I499" s="1170"/>
    </row>
    <row r="500" spans="4:9" ht="12.75">
      <c r="D500" s="1170"/>
      <c r="I500" s="1170"/>
    </row>
    <row r="501" spans="4:9" ht="12.75">
      <c r="D501" s="1170"/>
      <c r="I501" s="1170"/>
    </row>
    <row r="502" spans="4:9" ht="12.75">
      <c r="D502" s="1170"/>
      <c r="I502" s="1170"/>
    </row>
    <row r="503" spans="4:9" ht="12.75">
      <c r="D503" s="1170"/>
      <c r="I503" s="1170"/>
    </row>
    <row r="504" spans="4:9" ht="12.75">
      <c r="D504" s="1170"/>
      <c r="I504" s="1170"/>
    </row>
    <row r="505" spans="4:9" ht="12.75">
      <c r="D505" s="1170"/>
      <c r="I505" s="1170"/>
    </row>
    <row r="506" spans="4:9" ht="12.75">
      <c r="D506" s="1170"/>
      <c r="I506" s="1170"/>
    </row>
    <row r="507" spans="4:9" ht="12.75">
      <c r="D507" s="1170"/>
      <c r="I507" s="1170"/>
    </row>
    <row r="508" spans="4:9" ht="12.75">
      <c r="D508" s="1170"/>
      <c r="I508" s="1170"/>
    </row>
    <row r="509" spans="4:9" ht="12.75">
      <c r="D509" s="1170"/>
      <c r="I509" s="1170"/>
    </row>
    <row r="510" spans="4:9" ht="12.75">
      <c r="D510" s="1170"/>
      <c r="I510" s="1170"/>
    </row>
    <row r="511" spans="4:9" ht="12.75">
      <c r="D511" s="1170"/>
      <c r="I511" s="1170"/>
    </row>
    <row r="512" spans="4:9" ht="12.75">
      <c r="D512" s="1170"/>
      <c r="I512" s="1170"/>
    </row>
    <row r="513" spans="4:9" ht="12.75">
      <c r="D513" s="1170"/>
      <c r="I513" s="1170"/>
    </row>
    <row r="514" spans="4:9" ht="12.75">
      <c r="D514" s="1170"/>
      <c r="I514" s="1170"/>
    </row>
    <row r="515" spans="4:9" ht="12.75">
      <c r="D515" s="1170"/>
      <c r="I515" s="1170"/>
    </row>
    <row r="516" spans="4:9" ht="12.75">
      <c r="D516" s="1170"/>
      <c r="I516" s="1170"/>
    </row>
    <row r="517" spans="4:9" ht="12.75">
      <c r="D517" s="1170"/>
      <c r="I517" s="1170"/>
    </row>
    <row r="518" spans="4:9" ht="12.75">
      <c r="D518" s="1170"/>
      <c r="I518" s="1170"/>
    </row>
    <row r="519" spans="4:9" ht="12.75">
      <c r="D519" s="1170"/>
      <c r="I519" s="1170"/>
    </row>
    <row r="520" spans="4:9" ht="12.75">
      <c r="D520" s="1170"/>
      <c r="I520" s="1170"/>
    </row>
    <row r="521" spans="4:9" ht="12.75">
      <c r="D521" s="1170"/>
      <c r="I521" s="1170"/>
    </row>
    <row r="522" spans="4:9" ht="12.75">
      <c r="D522" s="1170"/>
      <c r="I522" s="1170"/>
    </row>
    <row r="523" spans="4:9" ht="12.75">
      <c r="D523" s="1170"/>
      <c r="I523" s="1170"/>
    </row>
    <row r="524" spans="4:9" ht="12.75">
      <c r="D524" s="1170"/>
      <c r="I524" s="1170"/>
    </row>
    <row r="525" spans="4:9" ht="12.75">
      <c r="D525" s="1170"/>
      <c r="I525" s="1170"/>
    </row>
    <row r="526" spans="4:9" ht="12.75">
      <c r="D526" s="1170"/>
      <c r="I526" s="1170"/>
    </row>
    <row r="527" spans="4:9" ht="12.75">
      <c r="D527" s="1170"/>
      <c r="I527" s="1170"/>
    </row>
    <row r="528" ht="12.75">
      <c r="D528" s="1170"/>
    </row>
    <row r="529" ht="12.75">
      <c r="D529" s="1170"/>
    </row>
    <row r="530" ht="12.75">
      <c r="D530" s="1170"/>
    </row>
    <row r="531" ht="12.75">
      <c r="D531" s="1170"/>
    </row>
    <row r="532" ht="12.75">
      <c r="D532" s="1170"/>
    </row>
    <row r="533" ht="12.75">
      <c r="D533" s="1170"/>
    </row>
    <row r="534" ht="12.75">
      <c r="D534" s="1170"/>
    </row>
    <row r="535" ht="12.75">
      <c r="D535" s="1170"/>
    </row>
    <row r="536" ht="12.75">
      <c r="D536" s="1170"/>
    </row>
    <row r="537" ht="12.75">
      <c r="D537" s="1170"/>
    </row>
    <row r="538" ht="12.75">
      <c r="D538" s="1170"/>
    </row>
    <row r="539" ht="12.75">
      <c r="D539" s="1170"/>
    </row>
    <row r="540" ht="12.75">
      <c r="D540" s="1170"/>
    </row>
    <row r="541" ht="12.75">
      <c r="D541" s="1170"/>
    </row>
    <row r="542" ht="12.75">
      <c r="D542" s="1170"/>
    </row>
    <row r="543" ht="12.75">
      <c r="D543" s="1170"/>
    </row>
    <row r="544" ht="12.75">
      <c r="D544" s="1170"/>
    </row>
    <row r="545" ht="12.75">
      <c r="D545" s="1170"/>
    </row>
    <row r="546" ht="12.75">
      <c r="D546" s="1170"/>
    </row>
    <row r="547" ht="12.75">
      <c r="D547" s="1170"/>
    </row>
    <row r="548" ht="12.75">
      <c r="D548" s="1170"/>
    </row>
    <row r="549" ht="12.75">
      <c r="D549" s="1170"/>
    </row>
    <row r="550" ht="12.75">
      <c r="D550" s="1170"/>
    </row>
    <row r="551" ht="12.75">
      <c r="D551" s="1170"/>
    </row>
    <row r="552" ht="12.75">
      <c r="D552" s="1170"/>
    </row>
    <row r="553" ht="12.75">
      <c r="D553" s="1170"/>
    </row>
    <row r="554" ht="12.75">
      <c r="D554" s="1170"/>
    </row>
    <row r="555" ht="12.75">
      <c r="D555" s="1170"/>
    </row>
    <row r="556" ht="12.75">
      <c r="D556" s="1170"/>
    </row>
    <row r="557" ht="12.75">
      <c r="D557" s="1170"/>
    </row>
    <row r="558" ht="12.75">
      <c r="D558" s="1170"/>
    </row>
    <row r="559" ht="12.75">
      <c r="D559" s="1170"/>
    </row>
    <row r="560" ht="12.75">
      <c r="D560" s="1170"/>
    </row>
    <row r="561" ht="12.75">
      <c r="D561" s="1170"/>
    </row>
    <row r="562" ht="12.75">
      <c r="D562" s="1170"/>
    </row>
    <row r="563" ht="12.75">
      <c r="D563" s="1170"/>
    </row>
    <row r="564" ht="12.75">
      <c r="D564" s="1170"/>
    </row>
    <row r="565" ht="12.75">
      <c r="D565" s="1170"/>
    </row>
    <row r="566" ht="12.75">
      <c r="D566" s="1170"/>
    </row>
    <row r="567" ht="12.75">
      <c r="D567" s="1170"/>
    </row>
    <row r="568" ht="12.75">
      <c r="D568" s="1170"/>
    </row>
    <row r="569" ht="12.75">
      <c r="D569" s="1170"/>
    </row>
    <row r="570" ht="12.75">
      <c r="D570" s="1170"/>
    </row>
    <row r="571" ht="12.75">
      <c r="D571" s="1170"/>
    </row>
    <row r="572" ht="12.75">
      <c r="D572" s="1170"/>
    </row>
    <row r="573" ht="12.75">
      <c r="D573" s="1170"/>
    </row>
    <row r="574" ht="12.75">
      <c r="D574" s="1170"/>
    </row>
    <row r="575" ht="12.75">
      <c r="D575" s="1170"/>
    </row>
    <row r="576" ht="12.75">
      <c r="D576" s="1170"/>
    </row>
    <row r="577" ht="12.75">
      <c r="D577" s="1170"/>
    </row>
    <row r="578" ht="12.75">
      <c r="D578" s="1170"/>
    </row>
    <row r="579" ht="12.75">
      <c r="D579" s="1170"/>
    </row>
    <row r="580" ht="12.75">
      <c r="D580" s="1170"/>
    </row>
    <row r="581" ht="12.75">
      <c r="D581" s="1170"/>
    </row>
    <row r="582" ht="12.75">
      <c r="D582" s="1170"/>
    </row>
    <row r="583" ht="12.75">
      <c r="D583" s="1170"/>
    </row>
    <row r="584" ht="12.75">
      <c r="D584" s="1170"/>
    </row>
    <row r="585" ht="12.75">
      <c r="D585" s="1170"/>
    </row>
    <row r="586" ht="12.75">
      <c r="D586" s="1170"/>
    </row>
    <row r="587" ht="12.75">
      <c r="D587" s="1170"/>
    </row>
    <row r="588" ht="12.75">
      <c r="D588" s="1170"/>
    </row>
    <row r="589" ht="12.75">
      <c r="D589" s="1170"/>
    </row>
    <row r="590" ht="12.75">
      <c r="D590" s="1170"/>
    </row>
    <row r="591" ht="12.75">
      <c r="D591" s="1170"/>
    </row>
    <row r="592" ht="12.75">
      <c r="D592" s="1170"/>
    </row>
    <row r="593" ht="12.75">
      <c r="D593" s="1170"/>
    </row>
    <row r="594" ht="12.75">
      <c r="D594" s="1170"/>
    </row>
    <row r="595" ht="12.75">
      <c r="D595" s="1170"/>
    </row>
    <row r="596" ht="12.75">
      <c r="D596" s="1170"/>
    </row>
    <row r="597" ht="12.75">
      <c r="D597" s="1170"/>
    </row>
    <row r="598" ht="12.75">
      <c r="D598" s="1170"/>
    </row>
    <row r="599" ht="12.75">
      <c r="D599" s="1170"/>
    </row>
    <row r="600" ht="12.75">
      <c r="D600" s="1170"/>
    </row>
    <row r="601" ht="12.75">
      <c r="D601" s="1170"/>
    </row>
    <row r="602" ht="12.75">
      <c r="D602" s="1170"/>
    </row>
    <row r="603" ht="12.75">
      <c r="D603" s="1170"/>
    </row>
    <row r="604" ht="12.75">
      <c r="D604" s="1170"/>
    </row>
    <row r="605" ht="12.75">
      <c r="D605" s="1170"/>
    </row>
    <row r="606" ht="12.75">
      <c r="D606" s="1170"/>
    </row>
    <row r="607" ht="12.75">
      <c r="D607" s="1170"/>
    </row>
    <row r="608" ht="12.75">
      <c r="D608" s="1170"/>
    </row>
    <row r="609" ht="12.75">
      <c r="D609" s="1170"/>
    </row>
    <row r="610" ht="12.75">
      <c r="D610" s="1170"/>
    </row>
    <row r="611" ht="12.75">
      <c r="D611" s="1170"/>
    </row>
    <row r="612" ht="12.75">
      <c r="D612" s="1170"/>
    </row>
    <row r="613" ht="12.75">
      <c r="D613" s="1170"/>
    </row>
    <row r="614" ht="12.75">
      <c r="D614" s="1170"/>
    </row>
    <row r="615" ht="12.75">
      <c r="D615" s="1170"/>
    </row>
    <row r="616" ht="12.75">
      <c r="D616" s="1170"/>
    </row>
    <row r="617" ht="12.75">
      <c r="D617" s="1170"/>
    </row>
    <row r="618" ht="12.75">
      <c r="D618" s="1170"/>
    </row>
    <row r="619" ht="12.75">
      <c r="D619" s="1170"/>
    </row>
    <row r="620" ht="12.75">
      <c r="D620" s="1170"/>
    </row>
    <row r="621" ht="12.75">
      <c r="D621" s="1170"/>
    </row>
    <row r="622" ht="12.75">
      <c r="D622" s="1170"/>
    </row>
    <row r="623" ht="12.75">
      <c r="D623" s="1170"/>
    </row>
    <row r="624" ht="12.75">
      <c r="D624" s="1170"/>
    </row>
    <row r="625" ht="12.75">
      <c r="D625" s="1170"/>
    </row>
    <row r="626" ht="12.75">
      <c r="D626" s="1170"/>
    </row>
    <row r="627" ht="12.75">
      <c r="D627" s="1170"/>
    </row>
    <row r="628" ht="12.75">
      <c r="D628" s="1170"/>
    </row>
    <row r="629" ht="12.75">
      <c r="D629" s="1170"/>
    </row>
    <row r="630" ht="12.75">
      <c r="D630" s="1170"/>
    </row>
    <row r="631" ht="12.75">
      <c r="D631" s="1170"/>
    </row>
    <row r="632" ht="12.75">
      <c r="D632" s="1170"/>
    </row>
    <row r="633" ht="12.75">
      <c r="D633" s="1170"/>
    </row>
    <row r="634" ht="12.75">
      <c r="D634" s="1170"/>
    </row>
    <row r="635" ht="12.75">
      <c r="D635" s="1170"/>
    </row>
    <row r="636" ht="12.75">
      <c r="D636" s="1170"/>
    </row>
    <row r="637" ht="12.75">
      <c r="D637" s="1170"/>
    </row>
    <row r="638" ht="12.75">
      <c r="D638" s="1170"/>
    </row>
    <row r="639" ht="12.75">
      <c r="D639" s="1170"/>
    </row>
    <row r="640" ht="12.75">
      <c r="D640" s="1170"/>
    </row>
    <row r="641" ht="12.75">
      <c r="D641" s="1170"/>
    </row>
    <row r="642" ht="12.75">
      <c r="D642" s="1170"/>
    </row>
    <row r="643" ht="12.75">
      <c r="D643" s="1170"/>
    </row>
    <row r="644" ht="12.75">
      <c r="D644" s="1170"/>
    </row>
    <row r="645" ht="12.75">
      <c r="D645" s="1170"/>
    </row>
    <row r="646" ht="12.75">
      <c r="D646" s="1170"/>
    </row>
    <row r="647" ht="12.75">
      <c r="D647" s="1170"/>
    </row>
    <row r="648" ht="12.75">
      <c r="D648" s="1170"/>
    </row>
    <row r="649" ht="12.75">
      <c r="D649" s="1170"/>
    </row>
    <row r="650" ht="12.75">
      <c r="D650" s="1170"/>
    </row>
    <row r="651" ht="12.75">
      <c r="D651" s="1170"/>
    </row>
    <row r="652" ht="12.75">
      <c r="D652" s="1170"/>
    </row>
    <row r="653" ht="12.75">
      <c r="D653" s="1170"/>
    </row>
    <row r="654" ht="12.75">
      <c r="D654" s="1170"/>
    </row>
    <row r="655" ht="12.75">
      <c r="D655" s="1170"/>
    </row>
    <row r="656" ht="12.75">
      <c r="D656" s="1170"/>
    </row>
    <row r="657" ht="12.75">
      <c r="D657" s="1170"/>
    </row>
    <row r="658" ht="12.75">
      <c r="D658" s="1170"/>
    </row>
    <row r="659" ht="12.75">
      <c r="D659" s="1170"/>
    </row>
    <row r="660" ht="12.75">
      <c r="D660" s="1170"/>
    </row>
    <row r="661" ht="12.75">
      <c r="D661" s="1170"/>
    </row>
    <row r="662" ht="12.75">
      <c r="D662" s="1170"/>
    </row>
    <row r="663" ht="12.75">
      <c r="D663" s="1170"/>
    </row>
    <row r="664" ht="12.75">
      <c r="D664" s="1170"/>
    </row>
    <row r="665" ht="12.75">
      <c r="D665" s="1170"/>
    </row>
    <row r="666" ht="12.75">
      <c r="D666" s="1170"/>
    </row>
    <row r="667" ht="12.75">
      <c r="D667" s="1170"/>
    </row>
    <row r="668" ht="12.75">
      <c r="D668" s="1170"/>
    </row>
    <row r="669" ht="12.75">
      <c r="D669" s="1170"/>
    </row>
    <row r="670" ht="12.75">
      <c r="D670" s="1170"/>
    </row>
    <row r="671" ht="12.75">
      <c r="D671" s="1170"/>
    </row>
    <row r="672" ht="12.75">
      <c r="D672" s="1170"/>
    </row>
    <row r="673" ht="12.75">
      <c r="D673" s="1170"/>
    </row>
    <row r="674" ht="12.75">
      <c r="D674" s="1170"/>
    </row>
    <row r="675" ht="12.75">
      <c r="D675" s="1170"/>
    </row>
    <row r="676" ht="12.75">
      <c r="D676" s="1170"/>
    </row>
    <row r="677" ht="12.75">
      <c r="D677" s="1170"/>
    </row>
    <row r="678" ht="12.75">
      <c r="D678" s="1170"/>
    </row>
    <row r="679" ht="12.75">
      <c r="D679" s="1170"/>
    </row>
    <row r="680" ht="12.75">
      <c r="D680" s="1170"/>
    </row>
    <row r="681" ht="12.75">
      <c r="D681" s="1170"/>
    </row>
    <row r="682" ht="12.75">
      <c r="D682" s="1170"/>
    </row>
    <row r="683" ht="12.75">
      <c r="D683" s="1170"/>
    </row>
    <row r="684" ht="12.75">
      <c r="D684" s="1170"/>
    </row>
    <row r="685" ht="12.75">
      <c r="D685" s="1170"/>
    </row>
    <row r="686" ht="12.75">
      <c r="D686" s="1170"/>
    </row>
    <row r="687" ht="12.75">
      <c r="D687" s="1170"/>
    </row>
    <row r="688" ht="12.75">
      <c r="D688" s="1170"/>
    </row>
    <row r="689" ht="12.75">
      <c r="D689" s="1170"/>
    </row>
    <row r="690" ht="12.75">
      <c r="D690" s="1170"/>
    </row>
    <row r="691" ht="12.75">
      <c r="D691" s="1170"/>
    </row>
    <row r="692" ht="12.75">
      <c r="D692" s="1170"/>
    </row>
    <row r="693" ht="12.75">
      <c r="D693" s="1170"/>
    </row>
    <row r="694" ht="12.75">
      <c r="D694" s="1170"/>
    </row>
    <row r="695" ht="12.75">
      <c r="D695" s="1170"/>
    </row>
    <row r="696" ht="12.75">
      <c r="D696" s="1170"/>
    </row>
    <row r="697" ht="12.75">
      <c r="D697" s="1170"/>
    </row>
    <row r="698" ht="12.75">
      <c r="D698" s="1170"/>
    </row>
    <row r="699" ht="12.75">
      <c r="D699" s="1170"/>
    </row>
    <row r="700" ht="12.75">
      <c r="D700" s="1170"/>
    </row>
    <row r="701" ht="12.75">
      <c r="D701" s="1170"/>
    </row>
    <row r="702" ht="12.75">
      <c r="D702" s="1170"/>
    </row>
    <row r="703" ht="12.75">
      <c r="D703" s="1170"/>
    </row>
    <row r="704" ht="12.75">
      <c r="D704" s="1170"/>
    </row>
    <row r="705" ht="12.75">
      <c r="D705" s="1170"/>
    </row>
    <row r="706" ht="12.75">
      <c r="D706" s="1170"/>
    </row>
    <row r="707" ht="12.75">
      <c r="D707" s="1170"/>
    </row>
    <row r="708" ht="12.75">
      <c r="D708" s="1170"/>
    </row>
    <row r="709" ht="12.75">
      <c r="D709" s="1170"/>
    </row>
    <row r="710" ht="12.75">
      <c r="D710" s="1170"/>
    </row>
    <row r="711" ht="12.75">
      <c r="D711" s="1170"/>
    </row>
    <row r="712" ht="12.75">
      <c r="D712" s="1170"/>
    </row>
    <row r="713" ht="12.75">
      <c r="D713" s="1170"/>
    </row>
    <row r="714" ht="12.75">
      <c r="D714" s="1170"/>
    </row>
    <row r="715" ht="12.75">
      <c r="D715" s="1170"/>
    </row>
    <row r="716" ht="12.75">
      <c r="D716" s="1170"/>
    </row>
    <row r="717" ht="12.75">
      <c r="D717" s="1170"/>
    </row>
    <row r="718" ht="12.75">
      <c r="D718" s="1170"/>
    </row>
    <row r="719" ht="12.75">
      <c r="D719" s="1170"/>
    </row>
    <row r="720" ht="12.75">
      <c r="D720" s="1170"/>
    </row>
    <row r="721" ht="12.75">
      <c r="D721" s="1170"/>
    </row>
    <row r="722" ht="12.75">
      <c r="D722" s="1170"/>
    </row>
    <row r="723" ht="12.75">
      <c r="D723" s="1170"/>
    </row>
    <row r="724" ht="12.75">
      <c r="D724" s="1170"/>
    </row>
    <row r="725" ht="12.75">
      <c r="D725" s="1170"/>
    </row>
    <row r="726" ht="12.75">
      <c r="D726" s="1170"/>
    </row>
    <row r="727" ht="12.75">
      <c r="D727" s="1170"/>
    </row>
    <row r="728" ht="12.75">
      <c r="D728" s="1170"/>
    </row>
    <row r="729" ht="12.75">
      <c r="D729" s="1170"/>
    </row>
    <row r="730" ht="12.75">
      <c r="D730" s="1170"/>
    </row>
    <row r="731" ht="12.75">
      <c r="D731" s="1170"/>
    </row>
    <row r="732" ht="12.75">
      <c r="D732" s="1170"/>
    </row>
    <row r="733" ht="12.75">
      <c r="D733" s="1170"/>
    </row>
    <row r="734" ht="12.75">
      <c r="D734" s="1170"/>
    </row>
    <row r="735" ht="12.75">
      <c r="D735" s="1170"/>
    </row>
    <row r="736" ht="12.75">
      <c r="D736" s="1170"/>
    </row>
    <row r="737" ht="12.75">
      <c r="D737" s="1170"/>
    </row>
    <row r="738" ht="12.75">
      <c r="D738" s="1170"/>
    </row>
    <row r="739" ht="12.75">
      <c r="D739" s="1170"/>
    </row>
    <row r="740" ht="12.75">
      <c r="D740" s="1170"/>
    </row>
    <row r="741" ht="12.75">
      <c r="D741" s="1170"/>
    </row>
    <row r="742" ht="12.75">
      <c r="D742" s="1170"/>
    </row>
    <row r="743" ht="12.75">
      <c r="D743" s="1170"/>
    </row>
    <row r="744" ht="12.75">
      <c r="D744" s="1170"/>
    </row>
    <row r="745" ht="12.75">
      <c r="D745" s="1170"/>
    </row>
    <row r="746" ht="12.75">
      <c r="D746" s="1170"/>
    </row>
    <row r="747" ht="12.75">
      <c r="D747" s="1170"/>
    </row>
    <row r="748" ht="12.75">
      <c r="D748" s="1170"/>
    </row>
    <row r="749" ht="12.75">
      <c r="D749" s="1170"/>
    </row>
    <row r="750" ht="12.75">
      <c r="D750" s="1170"/>
    </row>
    <row r="751" ht="12.75">
      <c r="D751" s="1170"/>
    </row>
    <row r="752" ht="12.75">
      <c r="D752" s="1170"/>
    </row>
    <row r="753" ht="12.75">
      <c r="D753" s="1170"/>
    </row>
    <row r="754" ht="12.75">
      <c r="D754" s="1170"/>
    </row>
    <row r="755" ht="12.75">
      <c r="D755" s="1170"/>
    </row>
    <row r="756" ht="12.75">
      <c r="D756" s="1170"/>
    </row>
    <row r="757" ht="12.75">
      <c r="D757" s="1170"/>
    </row>
    <row r="758" ht="12.75">
      <c r="D758" s="1170"/>
    </row>
    <row r="759" ht="12.75">
      <c r="D759" s="1170"/>
    </row>
    <row r="760" ht="12.75">
      <c r="D760" s="1170"/>
    </row>
    <row r="761" ht="12.75">
      <c r="D761" s="1170"/>
    </row>
    <row r="762" ht="12.75">
      <c r="D762" s="1170"/>
    </row>
    <row r="763" ht="12.75">
      <c r="D763" s="1170"/>
    </row>
    <row r="764" ht="12.75">
      <c r="D764" s="1170"/>
    </row>
    <row r="765" ht="12.75">
      <c r="D765" s="1170"/>
    </row>
    <row r="766" ht="12.75">
      <c r="D766" s="1170"/>
    </row>
    <row r="767" ht="12.75">
      <c r="D767" s="1170"/>
    </row>
    <row r="768" ht="12.75">
      <c r="D768" s="1170"/>
    </row>
    <row r="769" ht="12.75">
      <c r="D769" s="1170"/>
    </row>
    <row r="770" ht="12.75">
      <c r="D770" s="1170"/>
    </row>
    <row r="771" ht="12.75">
      <c r="D771" s="1170"/>
    </row>
    <row r="772" ht="12.75">
      <c r="D772" s="1170"/>
    </row>
    <row r="773" ht="12.75">
      <c r="D773" s="1170"/>
    </row>
    <row r="774" ht="12.75">
      <c r="D774" s="1170"/>
    </row>
    <row r="775" ht="12.75">
      <c r="D775" s="1170"/>
    </row>
    <row r="776" ht="12.75">
      <c r="D776" s="1170"/>
    </row>
    <row r="777" ht="12.75">
      <c r="D777" s="1170"/>
    </row>
    <row r="778" ht="12.75">
      <c r="D778" s="1170"/>
    </row>
    <row r="779" ht="12.75">
      <c r="D779" s="1170"/>
    </row>
    <row r="780" ht="12.75">
      <c r="D780" s="1170"/>
    </row>
    <row r="781" ht="12.75">
      <c r="D781" s="1170"/>
    </row>
    <row r="782" ht="12.75">
      <c r="D782" s="1170"/>
    </row>
    <row r="783" ht="12.75">
      <c r="D783" s="1170"/>
    </row>
    <row r="784" ht="12.75">
      <c r="D784" s="1170"/>
    </row>
    <row r="785" ht="12.75">
      <c r="D785" s="1170"/>
    </row>
    <row r="786" ht="12.75">
      <c r="D786" s="1170"/>
    </row>
    <row r="787" ht="12.75">
      <c r="D787" s="1170"/>
    </row>
    <row r="788" ht="12.75">
      <c r="D788" s="1170"/>
    </row>
    <row r="789" ht="12.75">
      <c r="D789" s="1170"/>
    </row>
    <row r="790" ht="12.75">
      <c r="D790" s="1170"/>
    </row>
    <row r="791" ht="12.75">
      <c r="D791" s="1170"/>
    </row>
    <row r="792" ht="12.75">
      <c r="D792" s="1170"/>
    </row>
    <row r="793" ht="12.75">
      <c r="D793" s="1170"/>
    </row>
    <row r="794" ht="12.75">
      <c r="D794" s="1170"/>
    </row>
    <row r="795" ht="12.75">
      <c r="D795" s="1170"/>
    </row>
    <row r="796" ht="12.75">
      <c r="D796" s="1170"/>
    </row>
    <row r="797" ht="12.75">
      <c r="D797" s="1170"/>
    </row>
    <row r="798" ht="12.75">
      <c r="D798" s="1170"/>
    </row>
    <row r="799" ht="12.75">
      <c r="D799" s="1170"/>
    </row>
    <row r="800" ht="12.75">
      <c r="D800" s="1170"/>
    </row>
    <row r="801" ht="12.75">
      <c r="D801" s="1170"/>
    </row>
    <row r="802" ht="12.75">
      <c r="D802" s="1170"/>
    </row>
    <row r="803" ht="12.75">
      <c r="D803" s="1170"/>
    </row>
    <row r="804" ht="12.75">
      <c r="D804" s="1170"/>
    </row>
    <row r="805" ht="12.75">
      <c r="D805" s="1170"/>
    </row>
    <row r="806" ht="12.75">
      <c r="D806" s="1170"/>
    </row>
    <row r="807" ht="12.75">
      <c r="D807" s="1170"/>
    </row>
    <row r="808" ht="12.75">
      <c r="D808" s="1170"/>
    </row>
    <row r="809" ht="12.75">
      <c r="D809" s="1170"/>
    </row>
    <row r="810" ht="12.75">
      <c r="D810" s="1170"/>
    </row>
    <row r="811" ht="12.75">
      <c r="D811" s="1170"/>
    </row>
    <row r="812" ht="12.75">
      <c r="D812" s="1170"/>
    </row>
    <row r="813" ht="12.75">
      <c r="D813" s="1170"/>
    </row>
    <row r="814" ht="12.75">
      <c r="D814" s="1170"/>
    </row>
    <row r="815" ht="12.75">
      <c r="D815" s="1170"/>
    </row>
    <row r="816" ht="12.75">
      <c r="D816" s="1170"/>
    </row>
    <row r="817" ht="12.75">
      <c r="D817" s="1170"/>
    </row>
    <row r="818" ht="12.75">
      <c r="D818" s="1170"/>
    </row>
    <row r="819" ht="12.75">
      <c r="D819" s="1170"/>
    </row>
    <row r="820" ht="12.75">
      <c r="D820" s="1170"/>
    </row>
    <row r="821" ht="12.75">
      <c r="D821" s="1170"/>
    </row>
    <row r="822" ht="12.75">
      <c r="D822" s="1170"/>
    </row>
    <row r="823" ht="12.75">
      <c r="D823" s="1170"/>
    </row>
    <row r="824" ht="12.75">
      <c r="D824" s="1170"/>
    </row>
    <row r="825" ht="12.75">
      <c r="D825" s="1170"/>
    </row>
    <row r="826" ht="12.75">
      <c r="D826" s="1170"/>
    </row>
    <row r="827" ht="12.75">
      <c r="D827" s="1170"/>
    </row>
    <row r="828" ht="12.75">
      <c r="D828" s="1170"/>
    </row>
    <row r="829" ht="12.75">
      <c r="D829" s="1170"/>
    </row>
    <row r="830" ht="12.75">
      <c r="D830" s="1170"/>
    </row>
    <row r="831" ht="12.75">
      <c r="D831" s="1170"/>
    </row>
    <row r="832" ht="12.75">
      <c r="D832" s="1170"/>
    </row>
    <row r="833" ht="12.75">
      <c r="D833" s="1170"/>
    </row>
    <row r="834" ht="12.75">
      <c r="D834" s="1170"/>
    </row>
    <row r="835" ht="12.75">
      <c r="D835" s="1170"/>
    </row>
    <row r="836" ht="12.75">
      <c r="D836" s="1170"/>
    </row>
    <row r="837" ht="12.75">
      <c r="D837" s="1170"/>
    </row>
    <row r="838" ht="12.75">
      <c r="D838" s="1170"/>
    </row>
    <row r="839" ht="12.75">
      <c r="D839" s="1170"/>
    </row>
    <row r="840" ht="12.75">
      <c r="D840" s="1170"/>
    </row>
    <row r="841" ht="12.75">
      <c r="D841" s="1170"/>
    </row>
    <row r="842" ht="12.75">
      <c r="D842" s="1170"/>
    </row>
    <row r="843" ht="12.75">
      <c r="D843" s="1170"/>
    </row>
    <row r="844" ht="12.75">
      <c r="D844" s="1170"/>
    </row>
    <row r="845" ht="12.75">
      <c r="D845" s="1170"/>
    </row>
    <row r="846" ht="12.75">
      <c r="D846" s="1170"/>
    </row>
    <row r="847" ht="12.75">
      <c r="D847" s="1170"/>
    </row>
    <row r="848" ht="12.75">
      <c r="D848" s="1170"/>
    </row>
    <row r="849" ht="12.75">
      <c r="D849" s="1170"/>
    </row>
    <row r="850" ht="12.75">
      <c r="D850" s="1170"/>
    </row>
    <row r="851" ht="12.75">
      <c r="D851" s="1170"/>
    </row>
    <row r="852" ht="12.75">
      <c r="D852" s="1170"/>
    </row>
    <row r="853" ht="12.75">
      <c r="D853" s="1170"/>
    </row>
    <row r="854" ht="12.75">
      <c r="D854" s="1170"/>
    </row>
    <row r="855" ht="12.75">
      <c r="D855" s="1170"/>
    </row>
    <row r="856" ht="12.75">
      <c r="D856" s="1170"/>
    </row>
    <row r="857" ht="12.75">
      <c r="D857" s="1170"/>
    </row>
    <row r="858" ht="12.75">
      <c r="D858" s="1170"/>
    </row>
    <row r="859" ht="12.75">
      <c r="D859" s="1170"/>
    </row>
    <row r="860" ht="12.75">
      <c r="D860" s="1170"/>
    </row>
    <row r="861" ht="12.75">
      <c r="D861" s="1170"/>
    </row>
    <row r="862" ht="12.75">
      <c r="D862" s="1170"/>
    </row>
    <row r="863" ht="12.75">
      <c r="D863" s="1170"/>
    </row>
    <row r="864" ht="12.75">
      <c r="D864" s="1170"/>
    </row>
    <row r="865" ht="12.75">
      <c r="D865" s="1170"/>
    </row>
    <row r="866" ht="12.75">
      <c r="D866" s="1170"/>
    </row>
    <row r="867" ht="12.75">
      <c r="D867" s="1170"/>
    </row>
    <row r="868" ht="12.75">
      <c r="D868" s="1170"/>
    </row>
    <row r="869" ht="12.75">
      <c r="D869" s="1170"/>
    </row>
    <row r="870" ht="12.75">
      <c r="D870" s="1170"/>
    </row>
    <row r="871" ht="12.75">
      <c r="D871" s="1170"/>
    </row>
    <row r="872" ht="12.75">
      <c r="D872" s="1170"/>
    </row>
    <row r="873" ht="12.75">
      <c r="D873" s="1170"/>
    </row>
    <row r="874" ht="12.75">
      <c r="D874" s="1170"/>
    </row>
    <row r="875" ht="12.75">
      <c r="D875" s="1170"/>
    </row>
    <row r="876" ht="12.75">
      <c r="D876" s="1170"/>
    </row>
    <row r="877" ht="12.75">
      <c r="D877" s="1170"/>
    </row>
    <row r="878" ht="12.75">
      <c r="D878" s="1170"/>
    </row>
    <row r="879" ht="12.75">
      <c r="D879" s="1170"/>
    </row>
    <row r="880" ht="12.75">
      <c r="D880" s="1170"/>
    </row>
    <row r="881" ht="12.75">
      <c r="D881" s="1170"/>
    </row>
    <row r="882" ht="12.75">
      <c r="D882" s="1170"/>
    </row>
    <row r="883" ht="12.75">
      <c r="D883" s="1170"/>
    </row>
    <row r="884" ht="12.75">
      <c r="D884" s="1170"/>
    </row>
    <row r="885" ht="12.75">
      <c r="D885" s="1170"/>
    </row>
    <row r="886" ht="12.75">
      <c r="D886" s="1170"/>
    </row>
    <row r="887" ht="12.75">
      <c r="D887" s="1170"/>
    </row>
    <row r="888" ht="12.75">
      <c r="D888" s="1170"/>
    </row>
    <row r="889" ht="12.75">
      <c r="D889" s="1170"/>
    </row>
    <row r="890" ht="12.75">
      <c r="D890" s="1170"/>
    </row>
    <row r="891" ht="12.75">
      <c r="D891" s="1170"/>
    </row>
    <row r="892" ht="12.75">
      <c r="D892" s="1170"/>
    </row>
    <row r="893" ht="12.75">
      <c r="D893" s="1170"/>
    </row>
    <row r="894" ht="12.75">
      <c r="D894" s="1170"/>
    </row>
    <row r="895" ht="12.75">
      <c r="D895" s="1170"/>
    </row>
    <row r="896" ht="12.75">
      <c r="D896" s="1170"/>
    </row>
    <row r="897" ht="12.75">
      <c r="D897" s="1170"/>
    </row>
    <row r="898" ht="12.75">
      <c r="D898" s="1170"/>
    </row>
    <row r="899" ht="12.75">
      <c r="D899" s="1170"/>
    </row>
    <row r="900" ht="12.75">
      <c r="D900" s="1170"/>
    </row>
    <row r="901" ht="12.75">
      <c r="D901" s="1170"/>
    </row>
    <row r="902" ht="12.75">
      <c r="D902" s="1170"/>
    </row>
    <row r="903" ht="12.75">
      <c r="D903" s="1170"/>
    </row>
    <row r="904" ht="12.75">
      <c r="D904" s="1170"/>
    </row>
    <row r="905" ht="12.75">
      <c r="D905" s="1170"/>
    </row>
    <row r="906" ht="12.75">
      <c r="D906" s="1170"/>
    </row>
    <row r="907" ht="12.75">
      <c r="D907" s="1170"/>
    </row>
    <row r="908" ht="12.75">
      <c r="D908" s="1170"/>
    </row>
    <row r="909" ht="12.75">
      <c r="D909" s="1170"/>
    </row>
    <row r="910" ht="12.75">
      <c r="D910" s="1170"/>
    </row>
    <row r="911" ht="12.75">
      <c r="D911" s="1170"/>
    </row>
    <row r="912" ht="12.75">
      <c r="D912" s="1170"/>
    </row>
    <row r="913" ht="12.75">
      <c r="D913" s="1170"/>
    </row>
    <row r="914" ht="12.75">
      <c r="D914" s="1170"/>
    </row>
    <row r="915" ht="12.75">
      <c r="D915" s="1170"/>
    </row>
    <row r="916" ht="12.75">
      <c r="D916" s="1170"/>
    </row>
    <row r="917" ht="12.75">
      <c r="D917" s="1170"/>
    </row>
    <row r="918" ht="12.75">
      <c r="D918" s="1170"/>
    </row>
    <row r="919" ht="12.75">
      <c r="D919" s="1170"/>
    </row>
    <row r="920" ht="12.75">
      <c r="D920" s="1170"/>
    </row>
    <row r="921" ht="12.75">
      <c r="D921" s="1170"/>
    </row>
    <row r="922" ht="12.75">
      <c r="D922" s="1170"/>
    </row>
    <row r="923" ht="12.75">
      <c r="D923" s="1170"/>
    </row>
    <row r="924" ht="12.75">
      <c r="D924" s="1170"/>
    </row>
    <row r="925" ht="12.75">
      <c r="D925" s="1170"/>
    </row>
    <row r="926" ht="12.75">
      <c r="D926" s="1170"/>
    </row>
    <row r="927" ht="12.75">
      <c r="D927" s="1170"/>
    </row>
    <row r="928" ht="12.75">
      <c r="D928" s="1170"/>
    </row>
    <row r="929" ht="12.75">
      <c r="D929" s="1170"/>
    </row>
    <row r="930" ht="12.75">
      <c r="D930" s="1170"/>
    </row>
    <row r="931" ht="12.75">
      <c r="D931" s="1170"/>
    </row>
    <row r="932" ht="12.75">
      <c r="D932" s="1170"/>
    </row>
    <row r="933" ht="12.75">
      <c r="D933" s="1170"/>
    </row>
    <row r="934" ht="12.75">
      <c r="D934" s="1170"/>
    </row>
    <row r="935" ht="12.75">
      <c r="D935" s="1170"/>
    </row>
    <row r="936" ht="12.75">
      <c r="D936" s="1170"/>
    </row>
    <row r="937" ht="12.75">
      <c r="D937" s="1170"/>
    </row>
    <row r="938" ht="12.75">
      <c r="D938" s="1170"/>
    </row>
    <row r="939" ht="12.75">
      <c r="D939" s="1170"/>
    </row>
    <row r="940" ht="12.75">
      <c r="D940" s="1170"/>
    </row>
    <row r="941" ht="12.75">
      <c r="D941" s="1170"/>
    </row>
    <row r="942" ht="12.75">
      <c r="D942" s="1170"/>
    </row>
    <row r="943" ht="12.75">
      <c r="D943" s="1170"/>
    </row>
    <row r="944" ht="12.75">
      <c r="D944" s="1170"/>
    </row>
    <row r="945" ht="12.75">
      <c r="D945" s="1170"/>
    </row>
    <row r="946" ht="12.75">
      <c r="D946" s="1170"/>
    </row>
    <row r="947" ht="12.75">
      <c r="D947" s="1170"/>
    </row>
    <row r="948" ht="12.75">
      <c r="D948" s="1170"/>
    </row>
    <row r="949" ht="12.75">
      <c r="D949" s="1170"/>
    </row>
    <row r="950" ht="12.75">
      <c r="D950" s="1170"/>
    </row>
    <row r="951" ht="12.75">
      <c r="D951" s="1170"/>
    </row>
    <row r="952" ht="12.75">
      <c r="D952" s="1170"/>
    </row>
    <row r="953" ht="12.75">
      <c r="D953" s="1170"/>
    </row>
    <row r="954" ht="12.75">
      <c r="D954" s="1170"/>
    </row>
    <row r="955" ht="12.75">
      <c r="D955" s="1170"/>
    </row>
    <row r="956" ht="12.75">
      <c r="D956" s="1170"/>
    </row>
    <row r="957" ht="12.75">
      <c r="D957" s="1170"/>
    </row>
    <row r="958" ht="12.75">
      <c r="D958" s="1170"/>
    </row>
    <row r="959" ht="12.75">
      <c r="D959" s="1170"/>
    </row>
    <row r="960" ht="12.75">
      <c r="D960" s="1170"/>
    </row>
    <row r="961" ht="12.75">
      <c r="D961" s="1170"/>
    </row>
    <row r="962" ht="12.75">
      <c r="D962" s="1170"/>
    </row>
    <row r="963" ht="12.75">
      <c r="D963" s="1170"/>
    </row>
    <row r="964" ht="12.75">
      <c r="D964" s="1170"/>
    </row>
    <row r="965" ht="12.75">
      <c r="D965" s="1170"/>
    </row>
    <row r="966" ht="12.75">
      <c r="D966" s="1170"/>
    </row>
    <row r="967" ht="12.75">
      <c r="D967" s="1170"/>
    </row>
    <row r="968" ht="12.75">
      <c r="D968" s="1170"/>
    </row>
    <row r="969" ht="12.75">
      <c r="D969" s="1170"/>
    </row>
    <row r="970" ht="12.75">
      <c r="D970" s="1170"/>
    </row>
    <row r="971" ht="12.75">
      <c r="D971" s="1170"/>
    </row>
    <row r="972" ht="12.75">
      <c r="D972" s="1170"/>
    </row>
    <row r="973" ht="12.75">
      <c r="D973" s="1170"/>
    </row>
    <row r="974" ht="12.75">
      <c r="D974" s="1170"/>
    </row>
    <row r="975" ht="12.75">
      <c r="D975" s="1170"/>
    </row>
    <row r="976" ht="12.75">
      <c r="D976" s="1170"/>
    </row>
    <row r="977" ht="12.75">
      <c r="D977" s="1170"/>
    </row>
    <row r="978" ht="12.75">
      <c r="D978" s="1170"/>
    </row>
    <row r="979" ht="12.75">
      <c r="D979" s="1170"/>
    </row>
    <row r="980" ht="12.75">
      <c r="D980" s="1170"/>
    </row>
    <row r="981" ht="12.75">
      <c r="D981" s="1170"/>
    </row>
    <row r="982" ht="12.75">
      <c r="D982" s="1170"/>
    </row>
    <row r="983" ht="12.75">
      <c r="D983" s="1170"/>
    </row>
    <row r="984" ht="12.75">
      <c r="D984" s="1170"/>
    </row>
    <row r="985" ht="12.75">
      <c r="D985" s="1170"/>
    </row>
    <row r="986" ht="12.75">
      <c r="D986" s="1170"/>
    </row>
    <row r="987" ht="12.75">
      <c r="D987" s="1170"/>
    </row>
    <row r="988" ht="12.75">
      <c r="D988" s="1170"/>
    </row>
    <row r="989" ht="12.75">
      <c r="D989" s="1170"/>
    </row>
    <row r="990" ht="12.75">
      <c r="D990" s="1170"/>
    </row>
    <row r="991" ht="12.75">
      <c r="D991" s="1170"/>
    </row>
    <row r="992" ht="12.75">
      <c r="D992" s="1170"/>
    </row>
    <row r="993" ht="12.75">
      <c r="D993" s="1170"/>
    </row>
    <row r="994" ht="12.75">
      <c r="D994" s="1170"/>
    </row>
    <row r="995" ht="12.75">
      <c r="D995" s="1170"/>
    </row>
    <row r="996" ht="12.75">
      <c r="D996" s="1170"/>
    </row>
    <row r="997" ht="12.75">
      <c r="D997" s="1170"/>
    </row>
    <row r="998" ht="12.75">
      <c r="D998" s="1170"/>
    </row>
    <row r="999" ht="12.75">
      <c r="D999" s="1170"/>
    </row>
    <row r="1000" ht="12.75">
      <c r="D1000" s="1170"/>
    </row>
    <row r="1001" ht="12.75">
      <c r="D1001" s="1170"/>
    </row>
    <row r="1002" ht="12.75">
      <c r="D1002" s="1170"/>
    </row>
    <row r="1003" ht="12.75">
      <c r="D1003" s="1170"/>
    </row>
    <row r="1004" ht="12.75">
      <c r="D1004" s="1170"/>
    </row>
    <row r="1005" ht="12.75">
      <c r="D1005" s="1170"/>
    </row>
    <row r="1006" ht="12.75">
      <c r="D1006" s="1170"/>
    </row>
    <row r="1007" ht="12.75">
      <c r="D1007" s="1170"/>
    </row>
    <row r="1008" ht="12.75">
      <c r="D1008" s="1170"/>
    </row>
    <row r="1009" ht="12.75">
      <c r="D1009" s="1170"/>
    </row>
    <row r="1010" ht="12.75">
      <c r="D1010" s="1170"/>
    </row>
    <row r="1011" ht="12.75">
      <c r="D1011" s="1170"/>
    </row>
    <row r="1012" ht="12.75">
      <c r="D1012" s="1170"/>
    </row>
    <row r="1013" ht="12.75">
      <c r="D1013" s="1170"/>
    </row>
    <row r="1014" ht="12.75">
      <c r="D1014" s="1170"/>
    </row>
    <row r="1015" ht="12.75">
      <c r="D1015" s="1170"/>
    </row>
    <row r="1016" ht="12.75">
      <c r="D1016" s="1170"/>
    </row>
    <row r="1017" ht="12.75">
      <c r="D1017" s="1170"/>
    </row>
    <row r="1018" ht="12.75">
      <c r="D1018" s="1170"/>
    </row>
    <row r="1019" ht="12.75">
      <c r="D1019" s="1170"/>
    </row>
    <row r="1020" ht="12.75">
      <c r="D1020" s="1170"/>
    </row>
    <row r="1021" ht="12.75">
      <c r="D1021" s="1170"/>
    </row>
    <row r="1022" ht="12.75">
      <c r="D1022" s="1170"/>
    </row>
    <row r="1023" ht="12.75">
      <c r="D1023" s="1170"/>
    </row>
    <row r="1024" ht="12.75">
      <c r="D1024" s="1170"/>
    </row>
    <row r="1025" ht="12.75">
      <c r="D1025" s="1170"/>
    </row>
    <row r="1026" ht="12.75">
      <c r="D1026" s="1170"/>
    </row>
    <row r="1027" ht="12.75">
      <c r="D1027" s="1170"/>
    </row>
    <row r="1028" ht="12.75">
      <c r="D1028" s="1170"/>
    </row>
    <row r="1029" ht="12.75">
      <c r="D1029" s="1170"/>
    </row>
    <row r="1030" ht="12.75">
      <c r="D1030" s="1170"/>
    </row>
    <row r="1031" ht="12.75">
      <c r="D1031" s="1170"/>
    </row>
    <row r="1032" ht="12.75">
      <c r="D1032" s="1170"/>
    </row>
    <row r="1033" ht="12.75">
      <c r="D1033" s="1170"/>
    </row>
    <row r="1034" ht="12.75">
      <c r="D1034" s="1170"/>
    </row>
    <row r="1035" ht="12.75">
      <c r="D1035" s="1170"/>
    </row>
    <row r="1036" ht="12.75">
      <c r="D1036" s="1170"/>
    </row>
    <row r="1037" ht="12.75">
      <c r="D1037" s="1170"/>
    </row>
    <row r="1038" ht="12.75">
      <c r="D1038" s="1170"/>
    </row>
    <row r="1039" ht="12.75">
      <c r="D1039" s="1170"/>
    </row>
    <row r="1040" ht="12.75">
      <c r="D1040" s="1170"/>
    </row>
    <row r="1041" ht="12.75">
      <c r="D1041" s="1170"/>
    </row>
    <row r="1042" ht="12.75">
      <c r="D1042" s="1170"/>
    </row>
    <row r="1043" ht="12.75">
      <c r="D1043" s="1170"/>
    </row>
    <row r="1044" ht="12.75">
      <c r="D1044" s="1170"/>
    </row>
    <row r="1045" ht="12.75">
      <c r="D1045" s="1170"/>
    </row>
    <row r="1046" ht="12.75">
      <c r="D1046" s="1170"/>
    </row>
    <row r="1047" ht="12.75">
      <c r="D1047" s="1170"/>
    </row>
    <row r="1048" ht="12.75">
      <c r="D1048" s="1170"/>
    </row>
    <row r="1049" ht="12.75">
      <c r="D1049" s="1170"/>
    </row>
    <row r="1050" ht="12.75">
      <c r="D1050" s="1170"/>
    </row>
    <row r="1051" ht="12.75">
      <c r="D1051" s="1170"/>
    </row>
    <row r="1052" ht="12.75">
      <c r="D1052" s="1170"/>
    </row>
    <row r="1053" ht="12.75">
      <c r="D1053" s="1170"/>
    </row>
    <row r="1054" ht="12.75">
      <c r="D1054" s="1170"/>
    </row>
    <row r="1055" ht="12.75">
      <c r="D1055" s="1170"/>
    </row>
    <row r="1056" ht="12.75">
      <c r="D1056" s="1170"/>
    </row>
    <row r="1057" ht="12.75">
      <c r="D1057" s="1170"/>
    </row>
    <row r="1058" ht="12.75">
      <c r="D1058" s="1170"/>
    </row>
    <row r="1059" ht="12.75">
      <c r="D1059" s="1170"/>
    </row>
    <row r="1060" ht="12.75">
      <c r="D1060" s="1170"/>
    </row>
    <row r="1061" ht="12.75">
      <c r="D1061" s="1170"/>
    </row>
    <row r="1062" ht="12.75">
      <c r="D1062" s="1170"/>
    </row>
    <row r="1063" ht="12.75">
      <c r="D1063" s="1170"/>
    </row>
    <row r="1064" ht="12.75">
      <c r="D1064" s="1170"/>
    </row>
    <row r="1065" ht="12.75">
      <c r="D1065" s="1170"/>
    </row>
    <row r="1066" ht="12.75">
      <c r="D1066" s="1170"/>
    </row>
    <row r="1067" ht="12.75">
      <c r="D1067" s="1170"/>
    </row>
    <row r="1068" ht="12.75">
      <c r="D1068" s="1170"/>
    </row>
    <row r="1069" ht="12.75">
      <c r="D1069" s="1170"/>
    </row>
    <row r="1070" ht="12.75">
      <c r="D1070" s="1170"/>
    </row>
    <row r="1071" ht="12.75">
      <c r="D1071" s="1170"/>
    </row>
    <row r="1072" ht="12.75">
      <c r="D1072" s="1170"/>
    </row>
    <row r="1073" ht="12.75">
      <c r="D1073" s="1170"/>
    </row>
    <row r="1074" ht="12.75">
      <c r="D1074" s="1170"/>
    </row>
    <row r="1075" ht="12.75">
      <c r="D1075" s="1170"/>
    </row>
    <row r="1076" ht="12.75">
      <c r="D1076" s="1170"/>
    </row>
    <row r="1077" ht="12.75">
      <c r="D1077" s="1170"/>
    </row>
    <row r="1078" ht="12.75">
      <c r="D1078" s="1170"/>
    </row>
    <row r="1079" ht="12.75">
      <c r="D1079" s="1170"/>
    </row>
    <row r="1080" ht="12.75">
      <c r="D1080" s="1170"/>
    </row>
    <row r="1081" ht="12.75">
      <c r="D1081" s="1170"/>
    </row>
    <row r="1082" ht="12.75">
      <c r="D1082" s="1170"/>
    </row>
    <row r="1083" ht="12.75">
      <c r="D1083" s="1170"/>
    </row>
    <row r="1084" ht="12.75">
      <c r="D1084" s="1170"/>
    </row>
    <row r="1085" ht="12.75">
      <c r="D1085" s="1170"/>
    </row>
    <row r="1086" ht="12.75">
      <c r="D1086" s="1170"/>
    </row>
    <row r="1087" ht="12.75">
      <c r="D1087" s="1170"/>
    </row>
    <row r="1088" ht="12.75">
      <c r="D1088" s="1170"/>
    </row>
    <row r="1089" ht="12.75">
      <c r="D1089" s="1170"/>
    </row>
    <row r="1090" ht="12.75">
      <c r="D1090" s="1170"/>
    </row>
    <row r="1091" ht="12.75">
      <c r="D1091" s="1170"/>
    </row>
    <row r="1092" ht="12.75">
      <c r="D1092" s="1170"/>
    </row>
    <row r="1093" ht="12.75">
      <c r="D1093" s="1170"/>
    </row>
    <row r="1094" ht="12.75">
      <c r="D1094" s="1170"/>
    </row>
    <row r="1095" ht="12.75">
      <c r="D1095" s="1170"/>
    </row>
    <row r="1096" ht="12.75">
      <c r="D1096" s="1170"/>
    </row>
    <row r="1097" ht="12.75">
      <c r="D1097" s="1170"/>
    </row>
    <row r="1098" ht="12.75">
      <c r="D1098" s="1170"/>
    </row>
    <row r="1099" ht="12.75">
      <c r="D1099" s="1170"/>
    </row>
    <row r="1100" ht="12.75">
      <c r="D1100" s="1170"/>
    </row>
    <row r="1101" ht="12.75">
      <c r="D1101" s="1170"/>
    </row>
    <row r="1102" ht="12.75">
      <c r="D1102" s="1170"/>
    </row>
    <row r="1103" ht="12.75">
      <c r="D1103" s="1170"/>
    </row>
    <row r="1104" ht="12.75">
      <c r="D1104" s="1170"/>
    </row>
    <row r="1105" ht="12.75">
      <c r="D1105" s="1170"/>
    </row>
    <row r="1106" ht="12.75">
      <c r="D1106" s="1170"/>
    </row>
    <row r="1107" ht="12.75">
      <c r="D1107" s="1170"/>
    </row>
    <row r="1108" ht="12.75">
      <c r="D1108" s="1170"/>
    </row>
    <row r="1109" ht="12.75">
      <c r="D1109" s="1170"/>
    </row>
    <row r="1110" ht="12.75">
      <c r="D1110" s="1170"/>
    </row>
    <row r="1111" ht="12.75">
      <c r="D1111" s="1170"/>
    </row>
    <row r="1112" ht="12.75">
      <c r="D1112" s="1170"/>
    </row>
    <row r="1113" ht="12.75">
      <c r="D1113" s="1170"/>
    </row>
    <row r="1114" ht="12.75">
      <c r="D1114" s="1170"/>
    </row>
    <row r="1115" ht="12.75">
      <c r="D1115" s="1170"/>
    </row>
    <row r="1116" ht="12.75">
      <c r="D1116" s="1170"/>
    </row>
    <row r="1117" ht="12.75">
      <c r="D1117" s="1170"/>
    </row>
    <row r="1118" ht="12.75">
      <c r="D1118" s="1170"/>
    </row>
    <row r="1119" ht="12.75">
      <c r="D1119" s="1170"/>
    </row>
    <row r="1120" ht="12.75">
      <c r="D1120" s="1170"/>
    </row>
    <row r="1121" ht="12.75">
      <c r="D1121" s="1170"/>
    </row>
    <row r="1122" ht="12.75">
      <c r="D1122" s="1170"/>
    </row>
    <row r="1123" ht="12.75">
      <c r="D1123" s="1170"/>
    </row>
    <row r="1124" ht="12.75">
      <c r="D1124" s="1170"/>
    </row>
    <row r="1125" ht="12.75">
      <c r="D1125" s="1170"/>
    </row>
    <row r="1126" ht="12.75">
      <c r="D1126" s="1170"/>
    </row>
    <row r="1127" ht="12.75">
      <c r="D1127" s="1170"/>
    </row>
    <row r="1128" ht="12.75">
      <c r="D1128" s="1170"/>
    </row>
    <row r="1129" ht="12.75">
      <c r="D1129" s="1170"/>
    </row>
    <row r="1130" ht="12.75">
      <c r="D1130" s="1170"/>
    </row>
    <row r="1131" ht="12.75">
      <c r="D1131" s="1170"/>
    </row>
    <row r="1132" ht="12.75">
      <c r="D1132" s="1170"/>
    </row>
    <row r="1133" ht="12.75">
      <c r="D1133" s="1170"/>
    </row>
    <row r="1134" ht="12.75">
      <c r="D1134" s="1170"/>
    </row>
    <row r="1135" ht="12.75">
      <c r="D1135" s="1170"/>
    </row>
    <row r="1136" ht="12.75">
      <c r="D1136" s="1170"/>
    </row>
    <row r="1137" ht="12.75">
      <c r="D1137" s="1170"/>
    </row>
    <row r="1138" ht="12.75">
      <c r="D1138" s="1170"/>
    </row>
    <row r="1139" ht="12.75">
      <c r="D1139" s="1170"/>
    </row>
    <row r="1140" ht="12.75">
      <c r="D1140" s="1170"/>
    </row>
    <row r="1141" ht="12.75">
      <c r="D1141" s="1170"/>
    </row>
    <row r="1142" ht="12.75">
      <c r="D1142" s="1170"/>
    </row>
    <row r="1143" ht="12.75">
      <c r="D1143" s="1170"/>
    </row>
    <row r="1144" ht="12.75">
      <c r="D1144" s="1170"/>
    </row>
    <row r="1145" ht="12.75">
      <c r="D1145" s="1170"/>
    </row>
    <row r="1146" ht="12.75">
      <c r="D1146" s="1170"/>
    </row>
    <row r="1147" ht="12.75">
      <c r="D1147" s="1170"/>
    </row>
    <row r="1148" ht="12.75">
      <c r="D1148" s="1170"/>
    </row>
    <row r="1149" ht="12.75">
      <c r="D1149" s="1170"/>
    </row>
    <row r="1150" ht="12.75">
      <c r="D1150" s="1170"/>
    </row>
    <row r="1151" ht="12.75">
      <c r="D1151" s="1170"/>
    </row>
    <row r="1152" ht="12.75">
      <c r="D1152" s="1170"/>
    </row>
    <row r="1153" ht="12.75">
      <c r="D1153" s="1170"/>
    </row>
    <row r="1154" ht="12.75">
      <c r="D1154" s="1170"/>
    </row>
    <row r="1155" ht="12.75">
      <c r="D1155" s="1170"/>
    </row>
    <row r="1156" ht="12.75">
      <c r="D1156" s="1170"/>
    </row>
    <row r="1157" ht="12.75">
      <c r="D1157" s="1170"/>
    </row>
    <row r="1158" ht="12.75">
      <c r="D1158" s="1170"/>
    </row>
    <row r="1159" ht="12.75">
      <c r="D1159" s="1170"/>
    </row>
    <row r="1160" ht="12.75">
      <c r="D1160" s="1170"/>
    </row>
    <row r="1161" ht="12.75">
      <c r="D1161" s="1170"/>
    </row>
    <row r="1162" ht="12.75">
      <c r="D1162" s="1170"/>
    </row>
    <row r="1163" ht="12.75">
      <c r="D1163" s="1170"/>
    </row>
    <row r="1164" ht="12.75">
      <c r="D1164" s="1170"/>
    </row>
    <row r="1165" ht="12.75">
      <c r="D1165" s="1170"/>
    </row>
    <row r="1166" ht="12.75">
      <c r="D1166" s="1170"/>
    </row>
    <row r="1167" ht="12.75">
      <c r="D1167" s="1170"/>
    </row>
    <row r="1168" ht="12.75">
      <c r="D1168" s="1170"/>
    </row>
    <row r="1169" ht="12.75">
      <c r="D1169" s="1170"/>
    </row>
    <row r="1170" ht="12.75">
      <c r="D1170" s="1170"/>
    </row>
    <row r="1171" ht="12.75">
      <c r="D1171" s="1170"/>
    </row>
    <row r="1172" ht="12.75">
      <c r="D1172" s="1170"/>
    </row>
    <row r="1173" ht="12.75">
      <c r="D1173" s="1170"/>
    </row>
    <row r="1174" ht="12.75">
      <c r="D1174" s="1170"/>
    </row>
    <row r="1175" ht="12.75">
      <c r="D1175" s="1170"/>
    </row>
    <row r="1176" ht="12.75">
      <c r="D1176" s="1170"/>
    </row>
    <row r="1177" ht="12.75">
      <c r="D1177" s="1170"/>
    </row>
    <row r="1178" ht="12.75">
      <c r="D1178" s="1170"/>
    </row>
    <row r="1179" ht="12.75">
      <c r="D1179" s="1170"/>
    </row>
    <row r="1180" ht="12.75">
      <c r="D1180" s="1170"/>
    </row>
    <row r="1181" ht="12.75">
      <c r="D1181" s="1170"/>
    </row>
    <row r="1182" ht="12.75">
      <c r="D1182" s="1170"/>
    </row>
    <row r="1183" ht="12.75">
      <c r="D1183" s="1170"/>
    </row>
    <row r="1184" ht="12.75">
      <c r="D1184" s="1170"/>
    </row>
    <row r="1185" ht="12.75">
      <c r="D1185" s="1170"/>
    </row>
    <row r="1186" ht="12.75">
      <c r="D1186" s="1170"/>
    </row>
    <row r="1187" ht="12.75">
      <c r="D1187" s="1170"/>
    </row>
    <row r="1188" ht="12.75">
      <c r="D1188" s="1170"/>
    </row>
    <row r="1189" ht="12.75">
      <c r="D1189" s="1170"/>
    </row>
    <row r="1190" ht="12.75">
      <c r="D1190" s="1170"/>
    </row>
    <row r="1191" ht="12.75">
      <c r="D1191" s="1170"/>
    </row>
    <row r="1192" ht="12.75">
      <c r="D1192" s="1170"/>
    </row>
    <row r="1193" ht="12.75">
      <c r="D1193" s="1170"/>
    </row>
    <row r="1194" ht="12.75">
      <c r="D1194" s="1170"/>
    </row>
    <row r="1195" ht="12.75">
      <c r="D1195" s="1170"/>
    </row>
    <row r="1196" ht="12.75">
      <c r="D1196" s="1170"/>
    </row>
    <row r="1197" ht="12.75">
      <c r="D1197" s="1170"/>
    </row>
    <row r="1198" ht="12.75">
      <c r="D1198" s="1170"/>
    </row>
    <row r="1199" ht="12.75">
      <c r="D1199" s="1170"/>
    </row>
    <row r="1200" ht="12.75">
      <c r="D1200" s="1170"/>
    </row>
    <row r="1201" ht="12.75">
      <c r="D1201" s="1170"/>
    </row>
    <row r="1202" ht="12.75">
      <c r="D1202" s="1170"/>
    </row>
    <row r="1203" ht="12.75">
      <c r="D1203" s="1170"/>
    </row>
    <row r="1204" ht="12.75">
      <c r="D1204" s="1170"/>
    </row>
    <row r="1205" ht="12.75">
      <c r="D1205" s="1170"/>
    </row>
    <row r="1206" ht="12.75">
      <c r="D1206" s="1170"/>
    </row>
    <row r="1207" ht="12.75">
      <c r="D1207" s="1170"/>
    </row>
    <row r="1208" ht="12.75">
      <c r="D1208" s="1170"/>
    </row>
    <row r="1209" ht="12.75">
      <c r="D1209" s="1170"/>
    </row>
    <row r="1210" ht="12.75">
      <c r="D1210" s="1170"/>
    </row>
    <row r="1211" ht="12.75">
      <c r="D1211" s="1170"/>
    </row>
    <row r="1212" ht="12.75">
      <c r="D1212" s="1170"/>
    </row>
    <row r="1213" ht="12.75">
      <c r="D1213" s="1170"/>
    </row>
    <row r="1214" ht="12.75">
      <c r="D1214" s="1170"/>
    </row>
    <row r="1215" ht="12.75">
      <c r="D1215" s="1170"/>
    </row>
    <row r="1216" ht="12.75">
      <c r="D1216" s="1170"/>
    </row>
    <row r="1217" ht="12.75">
      <c r="D1217" s="1170"/>
    </row>
    <row r="1218" ht="12.75">
      <c r="D1218" s="1170"/>
    </row>
    <row r="1219" ht="12.75">
      <c r="D1219" s="1170"/>
    </row>
    <row r="1220" ht="12.75">
      <c r="D1220" s="1170"/>
    </row>
    <row r="1221" ht="12.75">
      <c r="D1221" s="1170"/>
    </row>
    <row r="1222" ht="12.75">
      <c r="D1222" s="1170"/>
    </row>
    <row r="1223" ht="12.75">
      <c r="D1223" s="1170"/>
    </row>
    <row r="1224" ht="12.75">
      <c r="D1224" s="1170"/>
    </row>
    <row r="1225" ht="12.75">
      <c r="D1225" s="1170"/>
    </row>
    <row r="1226" ht="12.75">
      <c r="D1226" s="1170"/>
    </row>
    <row r="1227" ht="12.75">
      <c r="D1227" s="1170"/>
    </row>
    <row r="1228" ht="12.75">
      <c r="D1228" s="1170"/>
    </row>
    <row r="1229" ht="12.75">
      <c r="D1229" s="1170"/>
    </row>
    <row r="1230" ht="12.75">
      <c r="D1230" s="1170"/>
    </row>
    <row r="1231" ht="12.75">
      <c r="D1231" s="1170"/>
    </row>
    <row r="1232" ht="12.75">
      <c r="D1232" s="1170"/>
    </row>
    <row r="1233" ht="12.75">
      <c r="D1233" s="1170"/>
    </row>
    <row r="1234" ht="12.75">
      <c r="D1234" s="1170"/>
    </row>
    <row r="1235" ht="12.75">
      <c r="D1235" s="1170"/>
    </row>
    <row r="1236" ht="12.75">
      <c r="D1236" s="1170"/>
    </row>
    <row r="1237" ht="12.75">
      <c r="D1237" s="1170"/>
    </row>
    <row r="1238" ht="12.75">
      <c r="D1238" s="1170"/>
    </row>
    <row r="1239" ht="12.75">
      <c r="D1239" s="1170"/>
    </row>
    <row r="1240" ht="12.75">
      <c r="D1240" s="1170"/>
    </row>
    <row r="1241" ht="12.75">
      <c r="D1241" s="1170"/>
    </row>
    <row r="1242" ht="12.75">
      <c r="D1242" s="1170"/>
    </row>
    <row r="1243" ht="12.75">
      <c r="D1243" s="1170"/>
    </row>
    <row r="1244" ht="12.75">
      <c r="D1244" s="1170"/>
    </row>
    <row r="1245" ht="12.75">
      <c r="D1245" s="1170"/>
    </row>
    <row r="1246" ht="12.75">
      <c r="D1246" s="1170"/>
    </row>
    <row r="1247" ht="12.75">
      <c r="D1247" s="1170"/>
    </row>
    <row r="1248" ht="12.75">
      <c r="D1248" s="1170"/>
    </row>
    <row r="1249" ht="12.75">
      <c r="D1249" s="1170"/>
    </row>
    <row r="1250" ht="12.75">
      <c r="D1250" s="1170"/>
    </row>
    <row r="1251" ht="12.75">
      <c r="D1251" s="1170"/>
    </row>
    <row r="1252" ht="12.75">
      <c r="D1252" s="1170"/>
    </row>
    <row r="1253" ht="12.75">
      <c r="D1253" s="1170"/>
    </row>
    <row r="1254" ht="12.75">
      <c r="D1254" s="1170"/>
    </row>
    <row r="1255" ht="12.75">
      <c r="D1255" s="1170"/>
    </row>
    <row r="1256" ht="12.75">
      <c r="D1256" s="1170"/>
    </row>
    <row r="1257" ht="12.75">
      <c r="D1257" s="1170"/>
    </row>
    <row r="1258" ht="12.75">
      <c r="D1258" s="1170"/>
    </row>
    <row r="1259" ht="12.75">
      <c r="D1259" s="1170"/>
    </row>
    <row r="1260" ht="12.75">
      <c r="D1260" s="1170"/>
    </row>
    <row r="1261" ht="12.75">
      <c r="D1261" s="1170"/>
    </row>
    <row r="1262" ht="12.75">
      <c r="D1262" s="1170"/>
    </row>
    <row r="1263" ht="12.75">
      <c r="D1263" s="1170"/>
    </row>
    <row r="1264" ht="12.75">
      <c r="D1264" s="1170"/>
    </row>
    <row r="1265" ht="12.75">
      <c r="D1265" s="1170"/>
    </row>
    <row r="1266" ht="12.75">
      <c r="D1266" s="1170"/>
    </row>
    <row r="1267" ht="12.75">
      <c r="D1267" s="1170"/>
    </row>
    <row r="1268" ht="12.75">
      <c r="D1268" s="1170"/>
    </row>
    <row r="1269" ht="12.75">
      <c r="D1269" s="1170"/>
    </row>
    <row r="1270" ht="12.75">
      <c r="D1270" s="1170"/>
    </row>
    <row r="1271" ht="12.75">
      <c r="D1271" s="1170"/>
    </row>
    <row r="1272" ht="12.75">
      <c r="D1272" s="1170"/>
    </row>
    <row r="1273" ht="12.75">
      <c r="D1273" s="1170"/>
    </row>
    <row r="1274" ht="12.75">
      <c r="D1274" s="1170"/>
    </row>
    <row r="1275" ht="12.75">
      <c r="D1275" s="1170"/>
    </row>
    <row r="1276" ht="12.75">
      <c r="D1276" s="1170"/>
    </row>
    <row r="1277" ht="12.75">
      <c r="D1277" s="1170"/>
    </row>
    <row r="1278" ht="12.75">
      <c r="D1278" s="1170"/>
    </row>
    <row r="1279" ht="12.75">
      <c r="D1279" s="1170"/>
    </row>
    <row r="1280" ht="12.75">
      <c r="D1280" s="1170"/>
    </row>
    <row r="1281" ht="12.75">
      <c r="D1281" s="1170"/>
    </row>
    <row r="1282" ht="12.75">
      <c r="D1282" s="1170"/>
    </row>
    <row r="1283" ht="12.75">
      <c r="D1283" s="1170"/>
    </row>
    <row r="1284" ht="12.75">
      <c r="D1284" s="1170"/>
    </row>
    <row r="1285" ht="12.75">
      <c r="D1285" s="1170"/>
    </row>
    <row r="1286" ht="12.75">
      <c r="D1286" s="1170"/>
    </row>
    <row r="1287" ht="12.75">
      <c r="D1287" s="1170"/>
    </row>
    <row r="1288" ht="12.75">
      <c r="D1288" s="1170"/>
    </row>
    <row r="1289" ht="12.75">
      <c r="D1289" s="1170"/>
    </row>
    <row r="1290" ht="12.75">
      <c r="D1290" s="1170"/>
    </row>
    <row r="1291" ht="12.75">
      <c r="D1291" s="1170"/>
    </row>
    <row r="1292" ht="12.75">
      <c r="D1292" s="1170"/>
    </row>
    <row r="1293" ht="12.75">
      <c r="D1293" s="1170"/>
    </row>
    <row r="1294" ht="12.75">
      <c r="D1294" s="1170"/>
    </row>
    <row r="1295" ht="12.75">
      <c r="D1295" s="1170"/>
    </row>
    <row r="1296" ht="12.75">
      <c r="D1296" s="1170"/>
    </row>
    <row r="1297" ht="12.75">
      <c r="D1297" s="1170"/>
    </row>
    <row r="1298" ht="12.75">
      <c r="D1298" s="1170"/>
    </row>
    <row r="1299" ht="12.75">
      <c r="D1299" s="1170"/>
    </row>
    <row r="1300" ht="12.75">
      <c r="D1300" s="1170"/>
    </row>
    <row r="1301" ht="12.75">
      <c r="D1301" s="1170"/>
    </row>
    <row r="1302" ht="12.75">
      <c r="D1302" s="1170"/>
    </row>
    <row r="1303" ht="12.75">
      <c r="D1303" s="1170"/>
    </row>
    <row r="1304" ht="12.75">
      <c r="D1304" s="1170"/>
    </row>
    <row r="1305" ht="12.75">
      <c r="D1305" s="1170"/>
    </row>
    <row r="1306" ht="12.75">
      <c r="D1306" s="1170"/>
    </row>
    <row r="1307" ht="12.75">
      <c r="D1307" s="1170"/>
    </row>
    <row r="1308" ht="12.75">
      <c r="D1308" s="1170"/>
    </row>
    <row r="1309" ht="12.75">
      <c r="D1309" s="1170"/>
    </row>
    <row r="1310" ht="12.75">
      <c r="D1310" s="1170"/>
    </row>
    <row r="1311" ht="12.75">
      <c r="D1311" s="1170"/>
    </row>
    <row r="1312" ht="12.75">
      <c r="D1312" s="1170"/>
    </row>
    <row r="1313" ht="12.75">
      <c r="D1313" s="1170"/>
    </row>
    <row r="1314" ht="12.75">
      <c r="D1314" s="1170"/>
    </row>
    <row r="1315" ht="12.75">
      <c r="D1315" s="1170"/>
    </row>
    <row r="1316" ht="12.75">
      <c r="D1316" s="1170"/>
    </row>
    <row r="1317" ht="12.75">
      <c r="D1317" s="1170"/>
    </row>
    <row r="1318" ht="12.75">
      <c r="D1318" s="1170"/>
    </row>
    <row r="1319" ht="12.75">
      <c r="D1319" s="1170"/>
    </row>
    <row r="1320" ht="12.75">
      <c r="D1320" s="1170"/>
    </row>
    <row r="1321" ht="12.75">
      <c r="D1321" s="1170"/>
    </row>
    <row r="1322" ht="12.75">
      <c r="D1322" s="1170"/>
    </row>
    <row r="1323" ht="12.75">
      <c r="D1323" s="1170"/>
    </row>
    <row r="1324" ht="12.75">
      <c r="D1324" s="1170"/>
    </row>
    <row r="1325" ht="12.75">
      <c r="D1325" s="1170"/>
    </row>
    <row r="1326" ht="12.75">
      <c r="D1326" s="1170"/>
    </row>
    <row r="1327" ht="12.75">
      <c r="D1327" s="1170"/>
    </row>
    <row r="1328" ht="12.75">
      <c r="D1328" s="1170"/>
    </row>
    <row r="1329" ht="12.75">
      <c r="D1329" s="1170"/>
    </row>
    <row r="1330" ht="12.75">
      <c r="D1330" s="1170"/>
    </row>
    <row r="1331" ht="12.75">
      <c r="D1331" s="1170"/>
    </row>
    <row r="1332" ht="12.75">
      <c r="D1332" s="1170"/>
    </row>
    <row r="1333" ht="12.75">
      <c r="D1333" s="1170"/>
    </row>
    <row r="1334" ht="12.75">
      <c r="D1334" s="1170"/>
    </row>
    <row r="1335" ht="12.75">
      <c r="D1335" s="1170"/>
    </row>
    <row r="1336" ht="12.75">
      <c r="D1336" s="1170"/>
    </row>
    <row r="1337" ht="12.75">
      <c r="D1337" s="1170"/>
    </row>
    <row r="1338" ht="12.75">
      <c r="D1338" s="1170"/>
    </row>
    <row r="1339" ht="12.75">
      <c r="D1339" s="1170"/>
    </row>
    <row r="1340" ht="12.75">
      <c r="D1340" s="1170"/>
    </row>
    <row r="1341" ht="12.75">
      <c r="D1341" s="1170"/>
    </row>
    <row r="1342" ht="12.75">
      <c r="D1342" s="1170"/>
    </row>
    <row r="1343" ht="12.75">
      <c r="D1343" s="1170"/>
    </row>
    <row r="1344" ht="12.75">
      <c r="D1344" s="1170"/>
    </row>
    <row r="1345" ht="12.75">
      <c r="D1345" s="1170"/>
    </row>
    <row r="1346" ht="12.75">
      <c r="D1346" s="1170"/>
    </row>
    <row r="1347" ht="12.75">
      <c r="D1347" s="1170"/>
    </row>
    <row r="1348" ht="12.75">
      <c r="D1348" s="1170"/>
    </row>
    <row r="1349" ht="12.75">
      <c r="D1349" s="1170"/>
    </row>
    <row r="1350" ht="12.75">
      <c r="D1350" s="1170"/>
    </row>
    <row r="1351" ht="12.75">
      <c r="D1351" s="1170"/>
    </row>
    <row r="1352" ht="12.75">
      <c r="D1352" s="1170"/>
    </row>
    <row r="1353" ht="12.75">
      <c r="D1353" s="1170"/>
    </row>
    <row r="1354" ht="12.75">
      <c r="D1354" s="1170"/>
    </row>
    <row r="1355" ht="12.75">
      <c r="D1355" s="1170"/>
    </row>
    <row r="1356" ht="12.75">
      <c r="D1356" s="1170"/>
    </row>
    <row r="1357" ht="12.75">
      <c r="D1357" s="1170"/>
    </row>
    <row r="1358" ht="12.75">
      <c r="D1358" s="1170"/>
    </row>
    <row r="1359" ht="12.75">
      <c r="D1359" s="1170"/>
    </row>
    <row r="1360" ht="12.75">
      <c r="D1360" s="1170"/>
    </row>
    <row r="1361" ht="12.75">
      <c r="D1361" s="1170"/>
    </row>
    <row r="1362" ht="12.75">
      <c r="D1362" s="1170"/>
    </row>
    <row r="1363" ht="12.75">
      <c r="D1363" s="1170"/>
    </row>
    <row r="1364" ht="12.75">
      <c r="D1364" s="1170"/>
    </row>
    <row r="1365" ht="12.75">
      <c r="D1365" s="1170"/>
    </row>
    <row r="1366" ht="12.75">
      <c r="D1366" s="1170"/>
    </row>
    <row r="1367" ht="12.75">
      <c r="D1367" s="1170"/>
    </row>
    <row r="1368" ht="12.75">
      <c r="D1368" s="1170"/>
    </row>
    <row r="1369" ht="12.75">
      <c r="D1369" s="1170"/>
    </row>
    <row r="1370" ht="12.75">
      <c r="D1370" s="1170"/>
    </row>
    <row r="1371" ht="12.75">
      <c r="D1371" s="1170"/>
    </row>
    <row r="1372" ht="12.75">
      <c r="D1372" s="1170"/>
    </row>
    <row r="1373" ht="12.75">
      <c r="D1373" s="1170"/>
    </row>
    <row r="1374" ht="12.75">
      <c r="D1374" s="1170"/>
    </row>
    <row r="1375" ht="12.75">
      <c r="D1375" s="1170"/>
    </row>
    <row r="1376" ht="12.75">
      <c r="D1376" s="1170"/>
    </row>
    <row r="1377" ht="12.75">
      <c r="D1377" s="1170"/>
    </row>
    <row r="1378" ht="12.75">
      <c r="D1378" s="1170"/>
    </row>
    <row r="1379" ht="12.75">
      <c r="D1379" s="1170"/>
    </row>
    <row r="1380" ht="12.75">
      <c r="D1380" s="1170"/>
    </row>
    <row r="1381" ht="12.75">
      <c r="D1381" s="1170"/>
    </row>
    <row r="1382" ht="12.75">
      <c r="D1382" s="1170"/>
    </row>
    <row r="1383" ht="12.75">
      <c r="D1383" s="1170"/>
    </row>
    <row r="1384" ht="12.75">
      <c r="D1384" s="1170"/>
    </row>
    <row r="1385" ht="12.75">
      <c r="D1385" s="1170"/>
    </row>
    <row r="1386" ht="12.75">
      <c r="D1386" s="1170"/>
    </row>
    <row r="1387" ht="12.75">
      <c r="D1387" s="1170"/>
    </row>
    <row r="1388" ht="12.75">
      <c r="D1388" s="1170"/>
    </row>
    <row r="1389" ht="12.75">
      <c r="D1389" s="1170"/>
    </row>
    <row r="1390" ht="12.75">
      <c r="D1390" s="1170"/>
    </row>
    <row r="1391" ht="12.75">
      <c r="D1391" s="1170"/>
    </row>
    <row r="1392" ht="12.75">
      <c r="D1392" s="1170"/>
    </row>
    <row r="1393" ht="12.75">
      <c r="D1393" s="1170"/>
    </row>
    <row r="1394" ht="12.75">
      <c r="D1394" s="1170"/>
    </row>
    <row r="1395" ht="12.75">
      <c r="D1395" s="1170"/>
    </row>
    <row r="1396" ht="12.75">
      <c r="D1396" s="1170"/>
    </row>
    <row r="1397" ht="12.75">
      <c r="D1397" s="1170"/>
    </row>
  </sheetData>
  <mergeCells count="18">
    <mergeCell ref="N1:P1"/>
    <mergeCell ref="K6:L6"/>
    <mergeCell ref="F6:G6"/>
    <mergeCell ref="B5:B7"/>
    <mergeCell ref="I5:O5"/>
    <mergeCell ref="N6:O6"/>
    <mergeCell ref="K2:P2"/>
    <mergeCell ref="A3:P3"/>
    <mergeCell ref="A5:A7"/>
    <mergeCell ref="C5:C7"/>
    <mergeCell ref="D5:H5"/>
    <mergeCell ref="D6:D7"/>
    <mergeCell ref="E6:E7"/>
    <mergeCell ref="H6:H7"/>
    <mergeCell ref="P5:P7"/>
    <mergeCell ref="I6:I7"/>
    <mergeCell ref="J6:J7"/>
    <mergeCell ref="M6:M7"/>
  </mergeCells>
  <printOptions horizontalCentered="1"/>
  <pageMargins left="0.25" right="0.25" top="0.58" bottom="0.3937007874015748" header="0" footer="0"/>
  <pageSetup horizontalDpi="600" verticalDpi="600" orientation="landscape" paperSize="9" scale="5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8">
    <tabColor indexed="46"/>
  </sheetPr>
  <dimension ref="A1:P36"/>
  <sheetViews>
    <sheetView showZeros="0" zoomScale="75" zoomScaleNormal="75" zoomScaleSheetLayoutView="50" workbookViewId="0" topLeftCell="A1">
      <selection activeCell="A1" sqref="A1"/>
    </sheetView>
  </sheetViews>
  <sheetFormatPr defaultColWidth="9.00390625" defaultRowHeight="12.75"/>
  <cols>
    <col min="1" max="1" width="19.50390625" style="931" customWidth="1"/>
    <col min="2" max="2" width="14.625" style="931" customWidth="1"/>
    <col min="3" max="3" width="34.50390625" style="931" customWidth="1"/>
    <col min="4" max="4" width="13.125" style="931" customWidth="1"/>
    <col min="5" max="5" width="13.50390625" style="931" customWidth="1"/>
    <col min="6" max="6" width="9.50390625" style="931" customWidth="1"/>
    <col min="7" max="7" width="14.50390625" style="931" customWidth="1"/>
    <col min="8" max="8" width="10.625" style="931" customWidth="1"/>
    <col min="9" max="9" width="14.875" style="931" customWidth="1"/>
    <col min="10" max="10" width="9.875" style="931" customWidth="1"/>
    <col min="11" max="11" width="14.125" style="931" customWidth="1"/>
    <col min="12" max="12" width="14.50390625" style="931" customWidth="1"/>
    <col min="13" max="13" width="14.375" style="931" customWidth="1"/>
    <col min="14" max="14" width="10.00390625" style="931" customWidth="1"/>
    <col min="15" max="15" width="13.875" style="931" customWidth="1"/>
    <col min="16" max="16" width="10.50390625" style="931" bestFit="1" customWidth="1"/>
    <col min="17" max="16384" width="9.125" style="931" customWidth="1"/>
  </cols>
  <sheetData>
    <row r="1" spans="1:15" ht="40.5" customHeight="1">
      <c r="A1" s="1198"/>
      <c r="B1" s="1198"/>
      <c r="C1" s="1199"/>
      <c r="L1" s="1323" t="s">
        <v>373</v>
      </c>
      <c r="M1" s="1323"/>
      <c r="N1" s="1323"/>
      <c r="O1" s="1323"/>
    </row>
    <row r="2" spans="1:15" ht="53.25" customHeight="1">
      <c r="A2" s="1324" t="s">
        <v>372</v>
      </c>
      <c r="B2" s="1324"/>
      <c r="C2" s="1324"/>
      <c r="D2" s="1324"/>
      <c r="E2" s="1324"/>
      <c r="F2" s="1324"/>
      <c r="G2" s="1324"/>
      <c r="H2" s="1324"/>
      <c r="I2" s="1324"/>
      <c r="J2" s="1324"/>
      <c r="K2" s="1324"/>
      <c r="L2" s="1324"/>
      <c r="M2" s="1324"/>
      <c r="N2" s="1324"/>
      <c r="O2" s="1324"/>
    </row>
    <row r="3" spans="1:15" ht="19.5" customHeight="1">
      <c r="A3" s="1324"/>
      <c r="B3" s="1324"/>
      <c r="C3" s="1324"/>
      <c r="D3" s="1324"/>
      <c r="E3" s="1324"/>
      <c r="F3" s="1324"/>
      <c r="G3" s="1324"/>
      <c r="H3" s="1324"/>
      <c r="I3" s="1324"/>
      <c r="J3" s="1324"/>
      <c r="K3" s="1324"/>
      <c r="L3" s="1324"/>
      <c r="M3" s="1324"/>
      <c r="N3" s="1324"/>
      <c r="O3" s="1324"/>
    </row>
    <row r="4" spans="1:15" ht="13.5" thickBot="1">
      <c r="A4" s="1198"/>
      <c r="B4" s="1198"/>
      <c r="C4" s="1199"/>
      <c r="D4" s="1198"/>
      <c r="O4" s="1198" t="s">
        <v>768</v>
      </c>
    </row>
    <row r="5" spans="1:15" ht="44.25" customHeight="1">
      <c r="A5" s="1331" t="s">
        <v>389</v>
      </c>
      <c r="B5" s="1331" t="s">
        <v>929</v>
      </c>
      <c r="C5" s="1339" t="s">
        <v>928</v>
      </c>
      <c r="D5" s="1325" t="s">
        <v>34</v>
      </c>
      <c r="E5" s="1326"/>
      <c r="F5" s="1326"/>
      <c r="G5" s="1326"/>
      <c r="H5" s="1327" t="s">
        <v>35</v>
      </c>
      <c r="I5" s="1328"/>
      <c r="J5" s="1328"/>
      <c r="K5" s="1329"/>
      <c r="L5" s="1325" t="s">
        <v>36</v>
      </c>
      <c r="M5" s="1326"/>
      <c r="N5" s="1326"/>
      <c r="O5" s="1330"/>
    </row>
    <row r="6" spans="1:15" ht="12.75" customHeight="1">
      <c r="A6" s="1332"/>
      <c r="B6" s="1332"/>
      <c r="C6" s="1340"/>
      <c r="D6" s="1334" t="s">
        <v>37</v>
      </c>
      <c r="E6" s="1338" t="s">
        <v>38</v>
      </c>
      <c r="F6" s="1338"/>
      <c r="G6" s="1336" t="s">
        <v>39</v>
      </c>
      <c r="H6" s="1334" t="s">
        <v>37</v>
      </c>
      <c r="I6" s="1338" t="s">
        <v>38</v>
      </c>
      <c r="J6" s="1338"/>
      <c r="K6" s="1336" t="s">
        <v>39</v>
      </c>
      <c r="L6" s="1334" t="s">
        <v>37</v>
      </c>
      <c r="M6" s="1338" t="s">
        <v>38</v>
      </c>
      <c r="N6" s="1338"/>
      <c r="O6" s="1336" t="s">
        <v>39</v>
      </c>
    </row>
    <row r="7" spans="1:15" ht="39.75" thickBot="1">
      <c r="A7" s="1333"/>
      <c r="B7" s="1333"/>
      <c r="C7" s="1341"/>
      <c r="D7" s="1335"/>
      <c r="E7" s="907" t="s">
        <v>969</v>
      </c>
      <c r="F7" s="907" t="s">
        <v>1</v>
      </c>
      <c r="G7" s="1337"/>
      <c r="H7" s="1335"/>
      <c r="I7" s="907" t="s">
        <v>969</v>
      </c>
      <c r="J7" s="907" t="s">
        <v>1</v>
      </c>
      <c r="K7" s="1337"/>
      <c r="L7" s="1335"/>
      <c r="M7" s="907" t="s">
        <v>969</v>
      </c>
      <c r="N7" s="907" t="s">
        <v>1</v>
      </c>
      <c r="O7" s="1337"/>
    </row>
    <row r="8" spans="1:16" ht="63" customHeight="1" thickBot="1">
      <c r="A8" s="1006" t="s">
        <v>351</v>
      </c>
      <c r="B8" s="1006"/>
      <c r="C8" s="1007" t="s">
        <v>812</v>
      </c>
      <c r="D8" s="1009">
        <v>943400</v>
      </c>
      <c r="E8" s="1009">
        <v>245600</v>
      </c>
      <c r="F8" s="1009">
        <v>0</v>
      </c>
      <c r="G8" s="1009">
        <v>1189000</v>
      </c>
      <c r="H8" s="1009">
        <v>0</v>
      </c>
      <c r="I8" s="1009">
        <v>-252300</v>
      </c>
      <c r="J8" s="1009">
        <v>0</v>
      </c>
      <c r="K8" s="1009">
        <v>-252300</v>
      </c>
      <c r="L8" s="1009">
        <v>943400</v>
      </c>
      <c r="M8" s="1009">
        <v>-6700</v>
      </c>
      <c r="N8" s="1009">
        <v>0</v>
      </c>
      <c r="O8" s="1010">
        <f>+O9+O10</f>
        <v>936700</v>
      </c>
      <c r="P8" s="992"/>
    </row>
    <row r="9" spans="1:16" ht="90">
      <c r="A9" s="993" t="s">
        <v>40</v>
      </c>
      <c r="B9" s="993" t="s">
        <v>1103</v>
      </c>
      <c r="C9" s="949" t="s">
        <v>0</v>
      </c>
      <c r="D9" s="909">
        <v>943400</v>
      </c>
      <c r="E9" s="910">
        <v>245600</v>
      </c>
      <c r="F9" s="911">
        <v>0</v>
      </c>
      <c r="G9" s="1008">
        <v>1189000</v>
      </c>
      <c r="H9" s="912">
        <v>0</v>
      </c>
      <c r="I9" s="910">
        <v>0</v>
      </c>
      <c r="J9" s="910">
        <v>0</v>
      </c>
      <c r="K9" s="913">
        <v>0</v>
      </c>
      <c r="L9" s="909">
        <v>943400</v>
      </c>
      <c r="M9" s="910">
        <v>245600</v>
      </c>
      <c r="N9" s="911">
        <v>0</v>
      </c>
      <c r="O9" s="913">
        <f>+M9+L9</f>
        <v>1189000</v>
      </c>
      <c r="P9" s="992"/>
    </row>
    <row r="10" spans="1:16" ht="90" thickBot="1">
      <c r="A10" s="999" t="s">
        <v>41</v>
      </c>
      <c r="B10" s="999" t="s">
        <v>1103</v>
      </c>
      <c r="C10" s="1000" t="s">
        <v>813</v>
      </c>
      <c r="D10" s="1001">
        <v>0</v>
      </c>
      <c r="E10" s="1002">
        <v>0</v>
      </c>
      <c r="F10" s="1003">
        <v>0</v>
      </c>
      <c r="G10" s="1004">
        <v>0</v>
      </c>
      <c r="H10" s="1005">
        <v>0</v>
      </c>
      <c r="I10" s="1002">
        <v>-252300</v>
      </c>
      <c r="J10" s="1002">
        <v>0</v>
      </c>
      <c r="K10" s="1004">
        <v>-252300</v>
      </c>
      <c r="L10" s="1001">
        <v>0</v>
      </c>
      <c r="M10" s="1002">
        <v>-252300</v>
      </c>
      <c r="N10" s="1003">
        <v>0</v>
      </c>
      <c r="O10" s="1004">
        <f>+M10+L10</f>
        <v>-252300</v>
      </c>
      <c r="P10" s="992"/>
    </row>
    <row r="11" spans="1:16" ht="61.5" thickBot="1">
      <c r="A11" s="1006" t="s">
        <v>355</v>
      </c>
      <c r="B11" s="1006"/>
      <c r="C11" s="1007" t="s">
        <v>814</v>
      </c>
      <c r="D11" s="914">
        <v>1800000</v>
      </c>
      <c r="E11" s="915">
        <v>2000000</v>
      </c>
      <c r="F11" s="916">
        <v>0</v>
      </c>
      <c r="G11" s="917">
        <v>3800000</v>
      </c>
      <c r="H11" s="918">
        <v>0</v>
      </c>
      <c r="I11" s="915">
        <v>-2000000</v>
      </c>
      <c r="J11" s="915">
        <v>0</v>
      </c>
      <c r="K11" s="917">
        <v>-2000000</v>
      </c>
      <c r="L11" s="914">
        <v>1800000</v>
      </c>
      <c r="M11" s="915">
        <v>0</v>
      </c>
      <c r="N11" s="916">
        <v>0</v>
      </c>
      <c r="O11" s="917">
        <f>+O12+O13</f>
        <v>1800000</v>
      </c>
      <c r="P11" s="992"/>
    </row>
    <row r="12" spans="1:16" ht="72">
      <c r="A12" s="994" t="s">
        <v>1052</v>
      </c>
      <c r="B12" s="994" t="s">
        <v>1103</v>
      </c>
      <c r="C12" s="949" t="s">
        <v>1025</v>
      </c>
      <c r="D12" s="909">
        <v>1800000</v>
      </c>
      <c r="E12" s="910">
        <v>2000000</v>
      </c>
      <c r="F12" s="911">
        <v>0</v>
      </c>
      <c r="G12" s="913">
        <v>3800000</v>
      </c>
      <c r="H12" s="912">
        <v>0</v>
      </c>
      <c r="I12" s="910">
        <v>0</v>
      </c>
      <c r="J12" s="910">
        <v>0</v>
      </c>
      <c r="K12" s="913">
        <v>0</v>
      </c>
      <c r="L12" s="909">
        <v>1800000</v>
      </c>
      <c r="M12" s="910">
        <v>2000000</v>
      </c>
      <c r="N12" s="911">
        <v>0</v>
      </c>
      <c r="O12" s="913">
        <f>+M12+L12</f>
        <v>3800000</v>
      </c>
      <c r="P12" s="992"/>
    </row>
    <row r="13" spans="1:16" ht="72" thickBot="1">
      <c r="A13" s="995" t="s">
        <v>1053</v>
      </c>
      <c r="B13" s="995" t="s">
        <v>1103</v>
      </c>
      <c r="C13" s="950" t="s">
        <v>1054</v>
      </c>
      <c r="D13" s="919">
        <v>0</v>
      </c>
      <c r="E13" s="920">
        <v>0</v>
      </c>
      <c r="F13" s="921">
        <v>0</v>
      </c>
      <c r="G13" s="922">
        <v>0</v>
      </c>
      <c r="H13" s="923">
        <v>0</v>
      </c>
      <c r="I13" s="920">
        <v>-2000000</v>
      </c>
      <c r="J13" s="920">
        <v>0</v>
      </c>
      <c r="K13" s="922">
        <v>-2000000</v>
      </c>
      <c r="L13" s="919">
        <v>0</v>
      </c>
      <c r="M13" s="920">
        <v>-2000000</v>
      </c>
      <c r="N13" s="921">
        <v>0</v>
      </c>
      <c r="O13" s="922">
        <f>+M13+L13</f>
        <v>-2000000</v>
      </c>
      <c r="P13" s="992"/>
    </row>
    <row r="14" spans="1:16" ht="21" thickBot="1">
      <c r="A14" s="996"/>
      <c r="B14" s="996"/>
      <c r="C14" s="956" t="s">
        <v>969</v>
      </c>
      <c r="D14" s="925">
        <f>D11+D8</f>
        <v>2743400</v>
      </c>
      <c r="E14" s="925">
        <f>E11+E8</f>
        <v>2245600</v>
      </c>
      <c r="F14" s="925"/>
      <c r="G14" s="925">
        <f>G11+G8</f>
        <v>4989000</v>
      </c>
      <c r="H14" s="926"/>
      <c r="I14" s="927">
        <f>I11+I8</f>
        <v>-2252300</v>
      </c>
      <c r="J14" s="927"/>
      <c r="K14" s="928">
        <f>+I14+H14</f>
        <v>-2252300</v>
      </c>
      <c r="L14" s="925">
        <f>L11+L8</f>
        <v>2743400</v>
      </c>
      <c r="M14" s="925">
        <f>M11+M8</f>
        <v>-6700</v>
      </c>
      <c r="N14" s="929"/>
      <c r="O14" s="930">
        <f>O11+O8</f>
        <v>2736700</v>
      </c>
      <c r="P14" s="992"/>
    </row>
    <row r="15" spans="1:2" ht="15">
      <c r="A15" s="997"/>
      <c r="B15" s="997"/>
    </row>
    <row r="16" spans="1:2" ht="15">
      <c r="A16" s="997"/>
      <c r="B16" s="997"/>
    </row>
    <row r="17" spans="1:2" ht="15">
      <c r="A17" s="997"/>
      <c r="B17" s="997"/>
    </row>
    <row r="18" spans="1:2" ht="15">
      <c r="A18" s="997"/>
      <c r="B18" s="997"/>
    </row>
    <row r="19" spans="1:2" ht="15">
      <c r="A19" s="997"/>
      <c r="B19" s="997"/>
    </row>
    <row r="20" spans="1:2" ht="15">
      <c r="A20" s="998"/>
      <c r="B20" s="998"/>
    </row>
    <row r="21" spans="1:2" ht="15">
      <c r="A21" s="998"/>
      <c r="B21" s="998"/>
    </row>
    <row r="22" spans="1:2" ht="15">
      <c r="A22" s="998"/>
      <c r="B22" s="998"/>
    </row>
    <row r="23" spans="1:2" ht="15">
      <c r="A23" s="998"/>
      <c r="B23" s="998"/>
    </row>
    <row r="24" spans="1:2" ht="15">
      <c r="A24" s="998"/>
      <c r="B24" s="998"/>
    </row>
    <row r="25" spans="1:2" ht="15">
      <c r="A25" s="998"/>
      <c r="B25" s="998"/>
    </row>
    <row r="26" spans="1:2" ht="15">
      <c r="A26" s="998"/>
      <c r="B26" s="998"/>
    </row>
    <row r="27" spans="1:2" ht="15">
      <c r="A27" s="998"/>
      <c r="B27" s="998"/>
    </row>
    <row r="28" spans="1:2" ht="15">
      <c r="A28" s="998"/>
      <c r="B28" s="998"/>
    </row>
    <row r="29" spans="1:2" ht="15">
      <c r="A29" s="998"/>
      <c r="B29" s="998"/>
    </row>
    <row r="30" spans="1:2" ht="15">
      <c r="A30" s="998"/>
      <c r="B30" s="998"/>
    </row>
    <row r="31" spans="1:2" ht="15">
      <c r="A31" s="998"/>
      <c r="B31" s="998"/>
    </row>
    <row r="32" spans="1:2" ht="15">
      <c r="A32" s="998"/>
      <c r="B32" s="998"/>
    </row>
    <row r="33" spans="1:2" ht="15">
      <c r="A33" s="998"/>
      <c r="B33" s="998"/>
    </row>
    <row r="34" spans="1:2" ht="15">
      <c r="A34" s="998"/>
      <c r="B34" s="998"/>
    </row>
    <row r="35" spans="1:2" ht="15">
      <c r="A35" s="998"/>
      <c r="B35" s="998"/>
    </row>
    <row r="36" spans="1:2" ht="15">
      <c r="A36" s="998"/>
      <c r="B36" s="998"/>
    </row>
  </sheetData>
  <sheetProtection formatCells="0" formatColumns="0" formatRows="0" insertColumns="0" insertRows="0" insertHyperlinks="0" deleteColumns="0" deleteRows="0" sort="0" autoFilter="0" pivotTables="0"/>
  <autoFilter ref="P7:P14"/>
  <mergeCells count="18">
    <mergeCell ref="E6:F6"/>
    <mergeCell ref="I6:J6"/>
    <mergeCell ref="M6:N6"/>
    <mergeCell ref="C5:C7"/>
    <mergeCell ref="O6:O7"/>
    <mergeCell ref="G6:G7"/>
    <mergeCell ref="H6:H7"/>
    <mergeCell ref="K6:K7"/>
    <mergeCell ref="L1:O1"/>
    <mergeCell ref="A3:O3"/>
    <mergeCell ref="D5:G5"/>
    <mergeCell ref="H5:K5"/>
    <mergeCell ref="L5:O5"/>
    <mergeCell ref="A2:O2"/>
    <mergeCell ref="B5:B7"/>
    <mergeCell ref="D6:D7"/>
    <mergeCell ref="A5:A7"/>
    <mergeCell ref="L6:L7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5">
    <tabColor indexed="46"/>
  </sheetPr>
  <dimension ref="A1:AT272"/>
  <sheetViews>
    <sheetView showZeros="0" tabSelected="1" zoomScale="50" zoomScaleNormal="50" zoomScaleSheetLayoutView="50" workbookViewId="0" topLeftCell="A6">
      <selection activeCell="H34" sqref="H34"/>
    </sheetView>
  </sheetViews>
  <sheetFormatPr defaultColWidth="9.00390625" defaultRowHeight="12.75"/>
  <cols>
    <col min="1" max="1" width="4.50390625" style="713" customWidth="1"/>
    <col min="2" max="2" width="4.625" style="713" customWidth="1"/>
    <col min="3" max="3" width="2.50390625" style="713" customWidth="1"/>
    <col min="4" max="4" width="29.375" style="713" customWidth="1"/>
    <col min="5" max="5" width="19.50390625" style="713" customWidth="1"/>
    <col min="6" max="6" width="20.625" style="713" customWidth="1"/>
    <col min="7" max="7" width="24.00390625" style="713" customWidth="1"/>
    <col min="8" max="8" width="51.00390625" style="713" customWidth="1"/>
    <col min="9" max="9" width="20.00390625" style="713" customWidth="1"/>
    <col min="10" max="10" width="27.875" style="713" customWidth="1"/>
    <col min="11" max="11" width="21.375" style="713" customWidth="1"/>
    <col min="12" max="12" width="26.375" style="713" customWidth="1"/>
    <col min="13" max="13" width="18.875" style="713" customWidth="1"/>
    <col min="14" max="15" width="18.50390625" style="713" customWidth="1"/>
    <col min="16" max="16" width="15.50390625" style="713" customWidth="1"/>
    <col min="17" max="17" width="18.375" style="713" customWidth="1"/>
    <col min="18" max="18" width="16.50390625" style="713" customWidth="1"/>
    <col min="19" max="19" width="16.625" style="713" customWidth="1"/>
    <col min="20" max="20" width="21.50390625" style="713" customWidth="1"/>
    <col min="21" max="21" width="14.375" style="713" customWidth="1"/>
    <col min="22" max="22" width="18.125" style="713" customWidth="1"/>
    <col min="23" max="23" width="19.625" style="713" customWidth="1"/>
    <col min="24" max="24" width="19.375" style="713" customWidth="1"/>
    <col min="25" max="26" width="15.625" style="713" customWidth="1"/>
    <col min="27" max="27" width="14.875" style="713" customWidth="1"/>
    <col min="28" max="28" width="33.50390625" style="713" customWidth="1"/>
    <col min="29" max="29" width="31.375" style="713" customWidth="1"/>
    <col min="30" max="30" width="22.625" style="713" customWidth="1"/>
    <col min="31" max="31" width="40.875" style="713" customWidth="1"/>
    <col min="32" max="32" width="19.125" style="713" customWidth="1"/>
    <col min="33" max="16384" width="8.875" style="713" customWidth="1"/>
  </cols>
  <sheetData>
    <row r="1" spans="1:31" ht="69.75" customHeight="1">
      <c r="A1" s="713" t="s">
        <v>43</v>
      </c>
      <c r="D1" s="714"/>
      <c r="H1" s="715"/>
      <c r="I1" s="715"/>
      <c r="J1" s="715"/>
      <c r="K1" s="1404" t="s">
        <v>374</v>
      </c>
      <c r="L1" s="1404"/>
      <c r="M1" s="1404"/>
      <c r="N1" s="715"/>
      <c r="P1" s="1386"/>
      <c r="Q1" s="1386"/>
      <c r="R1" s="1386"/>
      <c r="S1" s="715"/>
      <c r="T1" s="715"/>
      <c r="U1" s="715"/>
      <c r="X1" s="715"/>
      <c r="Y1" s="715"/>
      <c r="Z1" s="715"/>
      <c r="AA1" s="715"/>
      <c r="AB1" s="715"/>
      <c r="AC1" s="715"/>
      <c r="AD1" s="715"/>
      <c r="AE1" s="715"/>
    </row>
    <row r="2" spans="8:9" ht="6" customHeight="1">
      <c r="H2" s="716"/>
      <c r="I2" s="716"/>
    </row>
    <row r="3" spans="1:31" ht="45" customHeight="1">
      <c r="A3" s="717"/>
      <c r="B3" s="717"/>
      <c r="C3" s="717"/>
      <c r="D3" s="1410" t="s">
        <v>226</v>
      </c>
      <c r="E3" s="1410"/>
      <c r="F3" s="1410"/>
      <c r="G3" s="1410"/>
      <c r="H3" s="1410"/>
      <c r="I3" s="1410"/>
      <c r="J3" s="1410"/>
      <c r="K3" s="1410"/>
      <c r="L3" s="1410"/>
      <c r="M3" s="1410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  <c r="AE3" s="732"/>
    </row>
    <row r="4" spans="1:31" ht="12.75" customHeight="1" thickBot="1">
      <c r="A4" s="718"/>
      <c r="B4" s="718"/>
      <c r="E4" s="719"/>
      <c r="F4" s="719"/>
      <c r="G4" s="718"/>
      <c r="J4" s="718"/>
      <c r="K4" s="718"/>
      <c r="L4" s="718"/>
      <c r="M4" s="718" t="s">
        <v>768</v>
      </c>
      <c r="N4" s="718"/>
      <c r="O4" s="718"/>
      <c r="P4" s="718"/>
      <c r="Q4" s="718"/>
      <c r="R4" s="718"/>
      <c r="S4" s="718"/>
      <c r="T4" s="718"/>
      <c r="U4" s="718"/>
      <c r="X4" s="718"/>
      <c r="Y4" s="718"/>
      <c r="Z4" s="718"/>
      <c r="AA4" s="718"/>
      <c r="AB4" s="718"/>
      <c r="AC4" s="718"/>
      <c r="AD4" s="718"/>
      <c r="AE4" s="718"/>
    </row>
    <row r="5" spans="1:31" ht="15" customHeight="1" thickBot="1">
      <c r="A5" s="1345" t="s">
        <v>383</v>
      </c>
      <c r="B5" s="1346"/>
      <c r="C5" s="1347"/>
      <c r="D5" s="1354" t="s">
        <v>382</v>
      </c>
      <c r="E5" s="1411" t="s">
        <v>299</v>
      </c>
      <c r="F5" s="1405" t="s">
        <v>385</v>
      </c>
      <c r="G5" s="1397"/>
      <c r="H5" s="1397"/>
      <c r="I5" s="1397"/>
      <c r="J5" s="1397"/>
      <c r="K5" s="1397"/>
      <c r="L5" s="1397"/>
      <c r="M5" s="1398"/>
      <c r="N5" s="1197"/>
      <c r="O5" s="1397" t="s">
        <v>385</v>
      </c>
      <c r="P5" s="1397"/>
      <c r="Q5" s="1397"/>
      <c r="R5" s="1397"/>
      <c r="S5" s="1397"/>
      <c r="T5" s="1397"/>
      <c r="U5" s="1397"/>
      <c r="V5" s="1397"/>
      <c r="W5" s="1397"/>
      <c r="X5" s="1397"/>
      <c r="Y5" s="1397"/>
      <c r="Z5" s="1397"/>
      <c r="AA5" s="1398"/>
      <c r="AB5" s="1397" t="s">
        <v>385</v>
      </c>
      <c r="AC5" s="1397"/>
      <c r="AD5" s="1397"/>
      <c r="AE5" s="1398"/>
    </row>
    <row r="6" spans="1:31" ht="20.25" customHeight="1" thickBot="1">
      <c r="A6" s="1348"/>
      <c r="B6" s="1349"/>
      <c r="C6" s="1350"/>
      <c r="D6" s="1355"/>
      <c r="E6" s="1412"/>
      <c r="F6" s="1406" t="s">
        <v>384</v>
      </c>
      <c r="G6" s="1399"/>
      <c r="H6" s="1399"/>
      <c r="I6" s="1399"/>
      <c r="J6" s="1399"/>
      <c r="K6" s="1399"/>
      <c r="L6" s="1399"/>
      <c r="M6" s="1400"/>
      <c r="N6" s="1196"/>
      <c r="O6" s="1399" t="s">
        <v>713</v>
      </c>
      <c r="P6" s="1399"/>
      <c r="Q6" s="1399"/>
      <c r="R6" s="1399"/>
      <c r="S6" s="1399"/>
      <c r="T6" s="1399"/>
      <c r="U6" s="1399"/>
      <c r="V6" s="1399"/>
      <c r="W6" s="1399"/>
      <c r="X6" s="1399"/>
      <c r="Y6" s="1399"/>
      <c r="Z6" s="1399"/>
      <c r="AA6" s="1400"/>
      <c r="AB6" s="1399" t="s">
        <v>713</v>
      </c>
      <c r="AC6" s="1399"/>
      <c r="AD6" s="1400"/>
      <c r="AE6" s="1167" t="s">
        <v>653</v>
      </c>
    </row>
    <row r="7" spans="1:31" ht="13.5" customHeight="1" thickBot="1">
      <c r="A7" s="1348"/>
      <c r="B7" s="1349"/>
      <c r="C7" s="1350"/>
      <c r="D7" s="1355"/>
      <c r="E7" s="1413"/>
      <c r="F7" s="1369" t="s">
        <v>103</v>
      </c>
      <c r="G7" s="1369" t="s">
        <v>104</v>
      </c>
      <c r="H7" s="1375" t="s">
        <v>254</v>
      </c>
      <c r="I7" s="1375" t="s">
        <v>833</v>
      </c>
      <c r="J7" s="1375" t="s">
        <v>255</v>
      </c>
      <c r="K7" s="1389" t="s">
        <v>715</v>
      </c>
      <c r="L7" s="1390"/>
      <c r="M7" s="1391"/>
      <c r="N7" s="1389" t="s">
        <v>1029</v>
      </c>
      <c r="O7" s="1390"/>
      <c r="P7" s="1390"/>
      <c r="Q7" s="1391"/>
      <c r="R7" s="1389" t="s">
        <v>1116</v>
      </c>
      <c r="S7" s="1384" t="s">
        <v>726</v>
      </c>
      <c r="T7" s="1384"/>
      <c r="U7" s="1384"/>
      <c r="V7" s="1384"/>
      <c r="W7" s="1384"/>
      <c r="X7" s="1384"/>
      <c r="Y7" s="1384"/>
      <c r="Z7" s="1384"/>
      <c r="AA7" s="1384"/>
      <c r="AB7" s="1375" t="s">
        <v>1117</v>
      </c>
      <c r="AC7" s="1375" t="s">
        <v>468</v>
      </c>
      <c r="AD7" s="1419" t="s">
        <v>964</v>
      </c>
      <c r="AE7" s="1417" t="s">
        <v>735</v>
      </c>
    </row>
    <row r="8" spans="1:31" ht="22.5" customHeight="1">
      <c r="A8" s="1348"/>
      <c r="B8" s="1349"/>
      <c r="C8" s="1350"/>
      <c r="D8" s="1355"/>
      <c r="E8" s="1414" t="s">
        <v>919</v>
      </c>
      <c r="F8" s="1370"/>
      <c r="G8" s="1370" t="s">
        <v>209</v>
      </c>
      <c r="H8" s="1376" t="s">
        <v>787</v>
      </c>
      <c r="I8" s="1376"/>
      <c r="J8" s="1376"/>
      <c r="K8" s="1392"/>
      <c r="L8" s="1393"/>
      <c r="M8" s="1394"/>
      <c r="N8" s="1392"/>
      <c r="O8" s="1393"/>
      <c r="P8" s="1393"/>
      <c r="Q8" s="1394"/>
      <c r="R8" s="1401"/>
      <c r="S8" s="1385"/>
      <c r="T8" s="1385"/>
      <c r="U8" s="1385"/>
      <c r="V8" s="1385"/>
      <c r="W8" s="1385"/>
      <c r="X8" s="1385"/>
      <c r="Y8" s="1385"/>
      <c r="Z8" s="1385"/>
      <c r="AA8" s="1385"/>
      <c r="AB8" s="1376"/>
      <c r="AC8" s="1376"/>
      <c r="AD8" s="1414"/>
      <c r="AE8" s="1417"/>
    </row>
    <row r="9" spans="1:31" ht="15.75" customHeight="1">
      <c r="A9" s="1348"/>
      <c r="B9" s="1349"/>
      <c r="C9" s="1350"/>
      <c r="D9" s="1355"/>
      <c r="E9" s="1414"/>
      <c r="F9" s="1370"/>
      <c r="G9" s="1370"/>
      <c r="H9" s="1376" t="s">
        <v>2</v>
      </c>
      <c r="I9" s="1376"/>
      <c r="J9" s="1376"/>
      <c r="K9" s="1387" t="s">
        <v>32</v>
      </c>
      <c r="L9" s="1395" t="s">
        <v>717</v>
      </c>
      <c r="M9" s="1396"/>
      <c r="N9" s="1387" t="s">
        <v>32</v>
      </c>
      <c r="O9" s="1395" t="s">
        <v>717</v>
      </c>
      <c r="P9" s="1403"/>
      <c r="Q9" s="1396"/>
      <c r="R9" s="1401"/>
      <c r="S9" s="1385" t="s">
        <v>969</v>
      </c>
      <c r="T9" s="1385" t="s">
        <v>717</v>
      </c>
      <c r="U9" s="1385"/>
      <c r="V9" s="1385"/>
      <c r="W9" s="1385"/>
      <c r="X9" s="1385"/>
      <c r="Y9" s="1385"/>
      <c r="Z9" s="1385"/>
      <c r="AA9" s="1385"/>
      <c r="AB9" s="1376"/>
      <c r="AC9" s="1376"/>
      <c r="AD9" s="1414"/>
      <c r="AE9" s="1417"/>
    </row>
    <row r="10" spans="1:31" ht="201.75" customHeight="1" thickBot="1">
      <c r="A10" s="1348"/>
      <c r="B10" s="1349"/>
      <c r="C10" s="1350"/>
      <c r="D10" s="1355"/>
      <c r="E10" s="1415"/>
      <c r="F10" s="1371"/>
      <c r="G10" s="1371"/>
      <c r="H10" s="1377"/>
      <c r="I10" s="1377"/>
      <c r="J10" s="1377"/>
      <c r="K10" s="1388"/>
      <c r="L10" s="1208" t="s">
        <v>714</v>
      </c>
      <c r="M10" s="1208" t="s">
        <v>716</v>
      </c>
      <c r="N10" s="1377"/>
      <c r="O10" s="1209" t="s">
        <v>381</v>
      </c>
      <c r="P10" s="1209" t="s">
        <v>530</v>
      </c>
      <c r="Q10" s="1209" t="s">
        <v>718</v>
      </c>
      <c r="R10" s="1402"/>
      <c r="S10" s="1420"/>
      <c r="T10" s="1210" t="s">
        <v>727</v>
      </c>
      <c r="U10" s="1210" t="s">
        <v>1182</v>
      </c>
      <c r="V10" s="1210" t="s">
        <v>756</v>
      </c>
      <c r="W10" s="1210" t="s">
        <v>610</v>
      </c>
      <c r="X10" s="1210" t="s">
        <v>946</v>
      </c>
      <c r="Y10" s="1210" t="s">
        <v>131</v>
      </c>
      <c r="Z10" s="1210" t="s">
        <v>728</v>
      </c>
      <c r="AA10" s="1210" t="s">
        <v>241</v>
      </c>
      <c r="AB10" s="1377"/>
      <c r="AC10" s="1377"/>
      <c r="AD10" s="1415"/>
      <c r="AE10" s="1418"/>
    </row>
    <row r="11" spans="1:31" ht="15" customHeight="1" thickBot="1">
      <c r="A11" s="1351"/>
      <c r="B11" s="1352"/>
      <c r="C11" s="1353"/>
      <c r="D11" s="1356"/>
      <c r="E11" s="1261">
        <v>250313</v>
      </c>
      <c r="F11" s="720">
        <v>250326</v>
      </c>
      <c r="G11" s="720">
        <v>250328</v>
      </c>
      <c r="H11" s="720">
        <v>250329</v>
      </c>
      <c r="I11" s="720">
        <v>250330</v>
      </c>
      <c r="J11" s="720">
        <v>250376</v>
      </c>
      <c r="K11" s="1407">
        <v>250336</v>
      </c>
      <c r="L11" s="1408"/>
      <c r="M11" s="1409"/>
      <c r="N11" s="1416">
        <v>250339</v>
      </c>
      <c r="O11" s="1382"/>
      <c r="P11" s="1382"/>
      <c r="Q11" s="1383"/>
      <c r="R11" s="759" t="s">
        <v>660</v>
      </c>
      <c r="S11" s="1381">
        <v>250380</v>
      </c>
      <c r="T11" s="1382"/>
      <c r="U11" s="1382"/>
      <c r="V11" s="1382"/>
      <c r="W11" s="1382"/>
      <c r="X11" s="1382"/>
      <c r="Y11" s="1382"/>
      <c r="Z11" s="1382"/>
      <c r="AA11" s="1383"/>
      <c r="AB11" s="720">
        <v>250384</v>
      </c>
      <c r="AC11" s="720">
        <v>250391</v>
      </c>
      <c r="AD11" s="759">
        <v>250388</v>
      </c>
      <c r="AE11" s="1052" t="s">
        <v>498</v>
      </c>
    </row>
    <row r="12" spans="1:46" ht="24" customHeight="1">
      <c r="A12" s="1357">
        <v>25201000000</v>
      </c>
      <c r="B12" s="1358"/>
      <c r="C12" s="1359"/>
      <c r="D12" s="721" t="s">
        <v>4</v>
      </c>
      <c r="E12" s="1262">
        <v>0</v>
      </c>
      <c r="F12" s="671">
        <v>261998800</v>
      </c>
      <c r="G12" s="671">
        <v>251888700</v>
      </c>
      <c r="H12" s="672">
        <v>26301000</v>
      </c>
      <c r="I12" s="671">
        <v>38400</v>
      </c>
      <c r="J12" s="683">
        <v>658500</v>
      </c>
      <c r="K12" s="683">
        <v>431000</v>
      </c>
      <c r="L12" s="683">
        <v>0</v>
      </c>
      <c r="M12" s="683">
        <v>431000</v>
      </c>
      <c r="N12" s="683">
        <v>5166400</v>
      </c>
      <c r="O12" s="683">
        <v>4967000</v>
      </c>
      <c r="P12" s="683">
        <v>0</v>
      </c>
      <c r="Q12" s="683">
        <v>199400</v>
      </c>
      <c r="R12" s="683">
        <v>0</v>
      </c>
      <c r="S12" s="1200">
        <v>927200</v>
      </c>
      <c r="T12" s="1200">
        <v>473800</v>
      </c>
      <c r="U12" s="671">
        <v>209000</v>
      </c>
      <c r="V12" s="1188">
        <v>0</v>
      </c>
      <c r="W12" s="1188">
        <v>0</v>
      </c>
      <c r="X12" s="683">
        <v>0</v>
      </c>
      <c r="Y12" s="671">
        <v>0</v>
      </c>
      <c r="Z12" s="671">
        <v>0</v>
      </c>
      <c r="AA12" s="671">
        <v>244400</v>
      </c>
      <c r="AB12" s="671">
        <v>0</v>
      </c>
      <c r="AC12" s="671">
        <v>927200</v>
      </c>
      <c r="AD12" s="760">
        <v>4558200</v>
      </c>
      <c r="AE12" s="1053">
        <v>4254900</v>
      </c>
      <c r="AF12" s="722"/>
      <c r="AG12" s="722"/>
      <c r="AH12" s="722"/>
      <c r="AI12" s="722"/>
      <c r="AJ12" s="722"/>
      <c r="AK12" s="722"/>
      <c r="AL12" s="722"/>
      <c r="AM12" s="722"/>
      <c r="AN12" s="722"/>
      <c r="AO12" s="722"/>
      <c r="AP12" s="722"/>
      <c r="AQ12" s="722"/>
      <c r="AR12" s="722"/>
      <c r="AS12" s="722"/>
      <c r="AT12" s="722"/>
    </row>
    <row r="13" spans="1:46" ht="24" customHeight="1">
      <c r="A13" s="1342">
        <v>25202000000</v>
      </c>
      <c r="B13" s="1343" t="s">
        <v>5</v>
      </c>
      <c r="C13" s="1344" t="s">
        <v>3</v>
      </c>
      <c r="D13" s="723" t="s">
        <v>6</v>
      </c>
      <c r="E13" s="1263">
        <v>0</v>
      </c>
      <c r="F13" s="673">
        <v>71340000</v>
      </c>
      <c r="G13" s="673">
        <v>46931600</v>
      </c>
      <c r="H13" s="674">
        <v>3648000</v>
      </c>
      <c r="I13" s="673">
        <v>209600</v>
      </c>
      <c r="J13" s="676">
        <v>616100</v>
      </c>
      <c r="K13" s="676">
        <v>73200</v>
      </c>
      <c r="L13" s="676">
        <v>0</v>
      </c>
      <c r="M13" s="676">
        <v>73200</v>
      </c>
      <c r="N13" s="676">
        <v>1135800</v>
      </c>
      <c r="O13" s="676">
        <v>1105300</v>
      </c>
      <c r="P13" s="676">
        <v>0</v>
      </c>
      <c r="Q13" s="676">
        <v>30500</v>
      </c>
      <c r="R13" s="676">
        <v>98000</v>
      </c>
      <c r="S13" s="1201">
        <v>233300</v>
      </c>
      <c r="T13" s="1201">
        <v>60000</v>
      </c>
      <c r="U13" s="673">
        <v>75800</v>
      </c>
      <c r="V13" s="1190">
        <v>0</v>
      </c>
      <c r="W13" s="1190">
        <v>0</v>
      </c>
      <c r="X13" s="676">
        <v>0</v>
      </c>
      <c r="Y13" s="673">
        <v>0</v>
      </c>
      <c r="Z13" s="673">
        <v>0</v>
      </c>
      <c r="AA13" s="673">
        <v>97500</v>
      </c>
      <c r="AB13" s="673">
        <v>475000</v>
      </c>
      <c r="AC13" s="673">
        <v>139000</v>
      </c>
      <c r="AD13" s="761">
        <v>732300</v>
      </c>
      <c r="AE13" s="1054">
        <v>721600</v>
      </c>
      <c r="AF13" s="722"/>
      <c r="AG13" s="722"/>
      <c r="AH13" s="722"/>
      <c r="AI13" s="722"/>
      <c r="AJ13" s="722"/>
      <c r="AK13" s="722"/>
      <c r="AL13" s="722"/>
      <c r="AM13" s="722"/>
      <c r="AN13" s="722"/>
      <c r="AO13" s="722"/>
      <c r="AP13" s="722"/>
      <c r="AQ13" s="722"/>
      <c r="AR13" s="722"/>
      <c r="AS13" s="722"/>
      <c r="AT13" s="722"/>
    </row>
    <row r="14" spans="1:46" ht="24" customHeight="1">
      <c r="A14" s="1342">
        <v>25203000000</v>
      </c>
      <c r="B14" s="1343" t="s">
        <v>7</v>
      </c>
      <c r="C14" s="1344" t="s">
        <v>3</v>
      </c>
      <c r="D14" s="724" t="s">
        <v>8</v>
      </c>
      <c r="E14" s="1263">
        <v>8080000</v>
      </c>
      <c r="F14" s="673">
        <v>48382000</v>
      </c>
      <c r="G14" s="673">
        <v>49470600</v>
      </c>
      <c r="H14" s="674">
        <v>1949200</v>
      </c>
      <c r="I14" s="673">
        <v>77100</v>
      </c>
      <c r="J14" s="676">
        <v>1220100</v>
      </c>
      <c r="K14" s="676">
        <v>54700</v>
      </c>
      <c r="L14" s="676">
        <v>0</v>
      </c>
      <c r="M14" s="676">
        <v>54700</v>
      </c>
      <c r="N14" s="676">
        <v>1173900</v>
      </c>
      <c r="O14" s="676">
        <v>1144900</v>
      </c>
      <c r="P14" s="676">
        <v>0</v>
      </c>
      <c r="Q14" s="676">
        <v>29000</v>
      </c>
      <c r="R14" s="676">
        <v>0</v>
      </c>
      <c r="S14" s="1201">
        <v>256900</v>
      </c>
      <c r="T14" s="1201">
        <v>39700</v>
      </c>
      <c r="U14" s="673">
        <v>48900</v>
      </c>
      <c r="V14" s="1190">
        <v>0</v>
      </c>
      <c r="W14" s="1190">
        <v>0</v>
      </c>
      <c r="X14" s="676">
        <v>0</v>
      </c>
      <c r="Y14" s="673">
        <v>0</v>
      </c>
      <c r="Z14" s="673">
        <v>0</v>
      </c>
      <c r="AA14" s="673">
        <v>168300</v>
      </c>
      <c r="AB14" s="673">
        <v>698250</v>
      </c>
      <c r="AC14" s="673">
        <v>0</v>
      </c>
      <c r="AD14" s="761">
        <v>806800</v>
      </c>
      <c r="AE14" s="1054">
        <v>102100</v>
      </c>
      <c r="AF14" s="722"/>
      <c r="AG14" s="722"/>
      <c r="AH14" s="722"/>
      <c r="AI14" s="722"/>
      <c r="AJ14" s="722"/>
      <c r="AK14" s="722"/>
      <c r="AL14" s="722"/>
      <c r="AM14" s="722"/>
      <c r="AN14" s="722"/>
      <c r="AO14" s="722"/>
      <c r="AP14" s="722"/>
      <c r="AQ14" s="722"/>
      <c r="AR14" s="722"/>
      <c r="AS14" s="722"/>
      <c r="AT14" s="722"/>
    </row>
    <row r="15" spans="1:46" ht="24" customHeight="1" thickBot="1">
      <c r="A15" s="1378">
        <v>25204000000</v>
      </c>
      <c r="B15" s="1379" t="s">
        <v>10</v>
      </c>
      <c r="C15" s="1380" t="s">
        <v>3</v>
      </c>
      <c r="D15" s="724" t="s">
        <v>291</v>
      </c>
      <c r="E15" s="1263">
        <v>0</v>
      </c>
      <c r="F15" s="673">
        <v>11710000</v>
      </c>
      <c r="G15" s="673">
        <v>6248500</v>
      </c>
      <c r="H15" s="674">
        <v>167000</v>
      </c>
      <c r="I15" s="673">
        <v>494500</v>
      </c>
      <c r="J15" s="676">
        <v>639700</v>
      </c>
      <c r="K15" s="676">
        <v>26500</v>
      </c>
      <c r="L15" s="676">
        <v>0</v>
      </c>
      <c r="M15" s="676">
        <v>26500</v>
      </c>
      <c r="N15" s="676">
        <v>0</v>
      </c>
      <c r="O15" s="676">
        <v>0</v>
      </c>
      <c r="P15" s="676">
        <v>0</v>
      </c>
      <c r="Q15" s="676">
        <v>0</v>
      </c>
      <c r="R15" s="676">
        <v>0</v>
      </c>
      <c r="S15" s="1202">
        <v>41100</v>
      </c>
      <c r="T15" s="1202">
        <v>8200</v>
      </c>
      <c r="U15" s="674">
        <v>1900</v>
      </c>
      <c r="V15" s="1190">
        <v>0</v>
      </c>
      <c r="W15" s="1190">
        <v>0</v>
      </c>
      <c r="X15" s="676">
        <v>0</v>
      </c>
      <c r="Y15" s="673">
        <v>0</v>
      </c>
      <c r="Z15" s="673">
        <v>0</v>
      </c>
      <c r="AA15" s="673">
        <v>31000</v>
      </c>
      <c r="AB15" s="673">
        <v>0</v>
      </c>
      <c r="AC15" s="673">
        <v>0</v>
      </c>
      <c r="AD15" s="761">
        <v>249000</v>
      </c>
      <c r="AE15" s="1054">
        <v>0</v>
      </c>
      <c r="AF15" s="722"/>
      <c r="AG15" s="722"/>
      <c r="AH15" s="722"/>
      <c r="AI15" s="722"/>
      <c r="AJ15" s="722"/>
      <c r="AK15" s="722"/>
      <c r="AL15" s="722"/>
      <c r="AM15" s="722"/>
      <c r="AN15" s="722"/>
      <c r="AO15" s="722"/>
      <c r="AP15" s="722"/>
      <c r="AQ15" s="722"/>
      <c r="AR15" s="722"/>
      <c r="AS15" s="722"/>
      <c r="AT15" s="722"/>
    </row>
    <row r="16" spans="1:46" ht="23.25" customHeight="1" thickBot="1">
      <c r="A16" s="1372">
        <v>25200000000</v>
      </c>
      <c r="B16" s="1373"/>
      <c r="C16" s="1374"/>
      <c r="D16" s="725" t="s">
        <v>9</v>
      </c>
      <c r="E16" s="1203">
        <v>8080000</v>
      </c>
      <c r="F16" s="978">
        <v>393430800</v>
      </c>
      <c r="G16" s="978">
        <v>354539400</v>
      </c>
      <c r="H16" s="978">
        <v>32065200</v>
      </c>
      <c r="I16" s="978">
        <v>819600</v>
      </c>
      <c r="J16" s="978">
        <v>3134400</v>
      </c>
      <c r="K16" s="978">
        <v>585400</v>
      </c>
      <c r="L16" s="978">
        <v>0</v>
      </c>
      <c r="M16" s="978">
        <v>585400</v>
      </c>
      <c r="N16" s="978">
        <v>7476100</v>
      </c>
      <c r="O16" s="978">
        <v>7217200</v>
      </c>
      <c r="P16" s="978">
        <v>0</v>
      </c>
      <c r="Q16" s="978">
        <v>258900</v>
      </c>
      <c r="R16" s="978">
        <v>98000</v>
      </c>
      <c r="S16" s="1203">
        <v>1458500</v>
      </c>
      <c r="T16" s="1203">
        <v>581700</v>
      </c>
      <c r="U16" s="978">
        <v>335600</v>
      </c>
      <c r="V16" s="1191">
        <v>0</v>
      </c>
      <c r="W16" s="1191">
        <v>0</v>
      </c>
      <c r="X16" s="675">
        <v>0</v>
      </c>
      <c r="Y16" s="675">
        <v>0</v>
      </c>
      <c r="Z16" s="675">
        <v>0</v>
      </c>
      <c r="AA16" s="675">
        <v>541200</v>
      </c>
      <c r="AB16" s="675">
        <v>1173250</v>
      </c>
      <c r="AC16" s="675">
        <v>1066200</v>
      </c>
      <c r="AD16" s="762">
        <v>6346300</v>
      </c>
      <c r="AE16" s="1055">
        <v>5078600</v>
      </c>
      <c r="AF16" s="722"/>
      <c r="AG16" s="722"/>
      <c r="AH16" s="722"/>
      <c r="AI16" s="722"/>
      <c r="AJ16" s="722"/>
      <c r="AK16" s="722"/>
      <c r="AL16" s="722"/>
      <c r="AM16" s="722"/>
      <c r="AN16" s="722"/>
      <c r="AO16" s="722"/>
      <c r="AP16" s="722"/>
      <c r="AQ16" s="722"/>
      <c r="AR16" s="722"/>
      <c r="AS16" s="722"/>
      <c r="AT16" s="722"/>
    </row>
    <row r="17" spans="1:46" ht="21.75" customHeight="1">
      <c r="A17" s="1342" t="s">
        <v>677</v>
      </c>
      <c r="B17" s="1343" t="s">
        <v>10</v>
      </c>
      <c r="C17" s="1344" t="s">
        <v>11</v>
      </c>
      <c r="D17" s="721" t="s">
        <v>12</v>
      </c>
      <c r="E17" s="1263">
        <v>21000</v>
      </c>
      <c r="F17" s="673">
        <v>40645000</v>
      </c>
      <c r="G17" s="673">
        <v>14673800</v>
      </c>
      <c r="H17" s="674">
        <v>1423900</v>
      </c>
      <c r="I17" s="673">
        <v>2530500</v>
      </c>
      <c r="J17" s="676">
        <v>426500</v>
      </c>
      <c r="K17" s="676">
        <v>799900</v>
      </c>
      <c r="L17" s="676">
        <v>198000</v>
      </c>
      <c r="M17" s="676">
        <v>601900</v>
      </c>
      <c r="N17" s="676">
        <v>1108600</v>
      </c>
      <c r="O17" s="676">
        <v>570600</v>
      </c>
      <c r="P17" s="676">
        <v>0</v>
      </c>
      <c r="Q17" s="676">
        <v>538000</v>
      </c>
      <c r="R17" s="676">
        <v>630000</v>
      </c>
      <c r="S17" s="1201">
        <v>289400</v>
      </c>
      <c r="T17" s="1201">
        <v>24700</v>
      </c>
      <c r="U17" s="673">
        <v>32300</v>
      </c>
      <c r="V17" s="673">
        <v>44500</v>
      </c>
      <c r="W17" s="673">
        <v>81100</v>
      </c>
      <c r="X17" s="676">
        <v>0</v>
      </c>
      <c r="Y17" s="673">
        <v>30000</v>
      </c>
      <c r="Z17" s="673">
        <v>0</v>
      </c>
      <c r="AA17" s="673">
        <v>76800</v>
      </c>
      <c r="AB17" s="673">
        <v>0</v>
      </c>
      <c r="AC17" s="673">
        <v>30700</v>
      </c>
      <c r="AD17" s="763">
        <v>2039900</v>
      </c>
      <c r="AE17" s="1192">
        <v>0</v>
      </c>
      <c r="AF17" s="722"/>
      <c r="AG17" s="722"/>
      <c r="AH17" s="722"/>
      <c r="AI17" s="722"/>
      <c r="AJ17" s="722"/>
      <c r="AK17" s="722"/>
      <c r="AL17" s="722"/>
      <c r="AM17" s="722"/>
      <c r="AN17" s="722"/>
      <c r="AO17" s="722"/>
      <c r="AP17" s="722"/>
      <c r="AQ17" s="722"/>
      <c r="AR17" s="722"/>
      <c r="AS17" s="722"/>
      <c r="AT17" s="722"/>
    </row>
    <row r="18" spans="1:46" ht="21.75" customHeight="1">
      <c r="A18" s="1342" t="s">
        <v>678</v>
      </c>
      <c r="B18" s="1343" t="s">
        <v>13</v>
      </c>
      <c r="C18" s="1344" t="s">
        <v>11</v>
      </c>
      <c r="D18" s="723" t="s">
        <v>14</v>
      </c>
      <c r="E18" s="1264">
        <v>0</v>
      </c>
      <c r="F18" s="678">
        <v>31212000</v>
      </c>
      <c r="G18" s="678">
        <v>15004500</v>
      </c>
      <c r="H18" s="679">
        <v>1327000</v>
      </c>
      <c r="I18" s="678">
        <v>766900</v>
      </c>
      <c r="J18" s="677">
        <v>893800</v>
      </c>
      <c r="K18" s="677">
        <v>49000</v>
      </c>
      <c r="L18" s="677">
        <v>0</v>
      </c>
      <c r="M18" s="677">
        <v>49000</v>
      </c>
      <c r="N18" s="677">
        <v>317000</v>
      </c>
      <c r="O18" s="677">
        <v>293800</v>
      </c>
      <c r="P18" s="677">
        <v>0</v>
      </c>
      <c r="Q18" s="677">
        <v>23200</v>
      </c>
      <c r="R18" s="677">
        <v>0</v>
      </c>
      <c r="S18" s="1204">
        <v>195800</v>
      </c>
      <c r="T18" s="1204">
        <v>36800</v>
      </c>
      <c r="U18" s="678">
        <v>11400</v>
      </c>
      <c r="V18" s="678">
        <v>22200</v>
      </c>
      <c r="W18" s="678">
        <v>0</v>
      </c>
      <c r="X18" s="677">
        <v>0</v>
      </c>
      <c r="Y18" s="678">
        <v>0</v>
      </c>
      <c r="Z18" s="678">
        <v>0</v>
      </c>
      <c r="AA18" s="678">
        <v>125400</v>
      </c>
      <c r="AB18" s="678">
        <v>551250</v>
      </c>
      <c r="AC18" s="678">
        <v>31600</v>
      </c>
      <c r="AD18" s="764">
        <v>1694500</v>
      </c>
      <c r="AE18" s="1193">
        <v>0</v>
      </c>
      <c r="AF18" s="722"/>
      <c r="AG18" s="722"/>
      <c r="AH18" s="722"/>
      <c r="AI18" s="722"/>
      <c r="AJ18" s="722"/>
      <c r="AK18" s="722"/>
      <c r="AL18" s="722"/>
      <c r="AM18" s="722"/>
      <c r="AN18" s="722"/>
      <c r="AO18" s="722"/>
      <c r="AP18" s="722"/>
      <c r="AQ18" s="722"/>
      <c r="AR18" s="722"/>
      <c r="AS18" s="722"/>
      <c r="AT18" s="722"/>
    </row>
    <row r="19" spans="1:46" ht="21.75" customHeight="1">
      <c r="A19" s="1342" t="s">
        <v>679</v>
      </c>
      <c r="B19" s="1343" t="s">
        <v>15</v>
      </c>
      <c r="C19" s="1344" t="s">
        <v>11</v>
      </c>
      <c r="D19" s="723" t="s">
        <v>16</v>
      </c>
      <c r="E19" s="1264">
        <v>250000</v>
      </c>
      <c r="F19" s="678">
        <v>30343000</v>
      </c>
      <c r="G19" s="678">
        <v>9248200</v>
      </c>
      <c r="H19" s="679">
        <v>370700</v>
      </c>
      <c r="I19" s="678">
        <v>4645200</v>
      </c>
      <c r="J19" s="677">
        <v>606400</v>
      </c>
      <c r="K19" s="677">
        <v>900000</v>
      </c>
      <c r="L19" s="677">
        <v>0</v>
      </c>
      <c r="M19" s="677">
        <v>900000</v>
      </c>
      <c r="N19" s="677">
        <v>1084300</v>
      </c>
      <c r="O19" s="677">
        <v>446500</v>
      </c>
      <c r="P19" s="677">
        <v>0</v>
      </c>
      <c r="Q19" s="677">
        <v>637800</v>
      </c>
      <c r="R19" s="677">
        <v>0</v>
      </c>
      <c r="S19" s="1204">
        <v>254300</v>
      </c>
      <c r="T19" s="1204">
        <v>15300</v>
      </c>
      <c r="U19" s="678">
        <v>1700</v>
      </c>
      <c r="V19" s="678">
        <v>44500</v>
      </c>
      <c r="W19" s="678">
        <v>63800</v>
      </c>
      <c r="X19" s="677">
        <v>0</v>
      </c>
      <c r="Y19" s="678">
        <v>60000</v>
      </c>
      <c r="Z19" s="678">
        <v>0</v>
      </c>
      <c r="AA19" s="678">
        <v>69000</v>
      </c>
      <c r="AB19" s="678">
        <v>0</v>
      </c>
      <c r="AC19" s="678">
        <v>0</v>
      </c>
      <c r="AD19" s="764">
        <v>2119300</v>
      </c>
      <c r="AE19" s="1193">
        <v>0</v>
      </c>
      <c r="AF19" s="722"/>
      <c r="AG19" s="722"/>
      <c r="AH19" s="722"/>
      <c r="AI19" s="722"/>
      <c r="AJ19" s="722"/>
      <c r="AK19" s="722"/>
      <c r="AL19" s="722"/>
      <c r="AM19" s="722"/>
      <c r="AN19" s="722"/>
      <c r="AO19" s="722"/>
      <c r="AP19" s="722"/>
      <c r="AQ19" s="722"/>
      <c r="AR19" s="722"/>
      <c r="AS19" s="722"/>
      <c r="AT19" s="722"/>
    </row>
    <row r="20" spans="1:46" ht="21.75" customHeight="1">
      <c r="A20" s="1342" t="s">
        <v>680</v>
      </c>
      <c r="B20" s="1343" t="s">
        <v>17</v>
      </c>
      <c r="C20" s="1344" t="s">
        <v>11</v>
      </c>
      <c r="D20" s="723" t="s">
        <v>18</v>
      </c>
      <c r="E20" s="1264">
        <v>0</v>
      </c>
      <c r="F20" s="678">
        <v>14035000</v>
      </c>
      <c r="G20" s="678">
        <v>13690600</v>
      </c>
      <c r="H20" s="679">
        <v>90800</v>
      </c>
      <c r="I20" s="678">
        <v>186900</v>
      </c>
      <c r="J20" s="677">
        <v>559500</v>
      </c>
      <c r="K20" s="677">
        <v>52900</v>
      </c>
      <c r="L20" s="677">
        <v>0</v>
      </c>
      <c r="M20" s="677">
        <v>52900</v>
      </c>
      <c r="N20" s="677">
        <v>327900</v>
      </c>
      <c r="O20" s="677">
        <v>284700</v>
      </c>
      <c r="P20" s="677">
        <v>0</v>
      </c>
      <c r="Q20" s="677">
        <v>43200</v>
      </c>
      <c r="R20" s="677">
        <v>0</v>
      </c>
      <c r="S20" s="1204">
        <v>135150</v>
      </c>
      <c r="T20" s="1204">
        <v>11400</v>
      </c>
      <c r="U20" s="678">
        <v>6500</v>
      </c>
      <c r="V20" s="678">
        <v>22250</v>
      </c>
      <c r="W20" s="678">
        <v>0</v>
      </c>
      <c r="X20" s="677">
        <v>40000</v>
      </c>
      <c r="Y20" s="678">
        <v>0</v>
      </c>
      <c r="Z20" s="678">
        <v>0</v>
      </c>
      <c r="AA20" s="678">
        <v>55000</v>
      </c>
      <c r="AB20" s="678">
        <v>0</v>
      </c>
      <c r="AC20" s="678">
        <v>0</v>
      </c>
      <c r="AD20" s="764">
        <v>1097200</v>
      </c>
      <c r="AE20" s="1193">
        <v>0</v>
      </c>
      <c r="AF20" s="722"/>
      <c r="AG20" s="722"/>
      <c r="AH20" s="722"/>
      <c r="AI20" s="722"/>
      <c r="AJ20" s="722"/>
      <c r="AK20" s="722"/>
      <c r="AL20" s="722"/>
      <c r="AM20" s="722"/>
      <c r="AN20" s="722"/>
      <c r="AO20" s="722"/>
      <c r="AP20" s="722"/>
      <c r="AQ20" s="722"/>
      <c r="AR20" s="722"/>
      <c r="AS20" s="722"/>
      <c r="AT20" s="722"/>
    </row>
    <row r="21" spans="1:46" ht="21.75" customHeight="1">
      <c r="A21" s="1342" t="s">
        <v>681</v>
      </c>
      <c r="B21" s="1343" t="s">
        <v>19</v>
      </c>
      <c r="C21" s="1344" t="s">
        <v>11</v>
      </c>
      <c r="D21" s="723" t="s">
        <v>20</v>
      </c>
      <c r="E21" s="1264">
        <v>2110000</v>
      </c>
      <c r="F21" s="678">
        <v>38821000</v>
      </c>
      <c r="G21" s="678">
        <v>21970000</v>
      </c>
      <c r="H21" s="679">
        <v>518300</v>
      </c>
      <c r="I21" s="678">
        <v>3690400</v>
      </c>
      <c r="J21" s="677">
        <v>1586500</v>
      </c>
      <c r="K21" s="677">
        <v>3471000</v>
      </c>
      <c r="L21" s="677">
        <v>195600</v>
      </c>
      <c r="M21" s="677">
        <v>3275400</v>
      </c>
      <c r="N21" s="677">
        <v>2504900</v>
      </c>
      <c r="O21" s="677">
        <v>455200</v>
      </c>
      <c r="P21" s="677">
        <v>0</v>
      </c>
      <c r="Q21" s="677">
        <v>2049700</v>
      </c>
      <c r="R21" s="677">
        <v>0</v>
      </c>
      <c r="S21" s="1204">
        <v>349500</v>
      </c>
      <c r="T21" s="1204">
        <v>16200</v>
      </c>
      <c r="U21" s="678">
        <v>19600</v>
      </c>
      <c r="V21" s="678">
        <v>22200</v>
      </c>
      <c r="W21" s="678">
        <v>150000</v>
      </c>
      <c r="X21" s="677">
        <v>0</v>
      </c>
      <c r="Y21" s="678">
        <v>40000</v>
      </c>
      <c r="Z21" s="678">
        <v>0</v>
      </c>
      <c r="AA21" s="678">
        <v>101500</v>
      </c>
      <c r="AB21" s="678">
        <v>0</v>
      </c>
      <c r="AC21" s="678">
        <v>0</v>
      </c>
      <c r="AD21" s="764">
        <v>2245300</v>
      </c>
      <c r="AE21" s="1193">
        <v>0</v>
      </c>
      <c r="AF21" s="722"/>
      <c r="AG21" s="722"/>
      <c r="AH21" s="722"/>
      <c r="AI21" s="722"/>
      <c r="AJ21" s="722"/>
      <c r="AK21" s="722"/>
      <c r="AL21" s="722"/>
      <c r="AM21" s="722"/>
      <c r="AN21" s="722"/>
      <c r="AO21" s="722"/>
      <c r="AP21" s="722"/>
      <c r="AQ21" s="722"/>
      <c r="AR21" s="722"/>
      <c r="AS21" s="722"/>
      <c r="AT21" s="722"/>
    </row>
    <row r="22" spans="1:46" ht="21.75" customHeight="1">
      <c r="A22" s="1342" t="s">
        <v>682</v>
      </c>
      <c r="B22" s="1343" t="s">
        <v>21</v>
      </c>
      <c r="C22" s="1344" t="s">
        <v>11</v>
      </c>
      <c r="D22" s="723" t="s">
        <v>28</v>
      </c>
      <c r="E22" s="1264">
        <v>100000</v>
      </c>
      <c r="F22" s="678">
        <v>30487000</v>
      </c>
      <c r="G22" s="678">
        <v>15820000</v>
      </c>
      <c r="H22" s="679">
        <v>728700</v>
      </c>
      <c r="I22" s="678">
        <v>2425400</v>
      </c>
      <c r="J22" s="677">
        <v>390200</v>
      </c>
      <c r="K22" s="677">
        <v>1522000</v>
      </c>
      <c r="L22" s="677">
        <v>0</v>
      </c>
      <c r="M22" s="677">
        <v>1522000</v>
      </c>
      <c r="N22" s="677">
        <v>2048900</v>
      </c>
      <c r="O22" s="677">
        <v>336300</v>
      </c>
      <c r="P22" s="677">
        <v>0</v>
      </c>
      <c r="Q22" s="677">
        <v>1712600</v>
      </c>
      <c r="R22" s="677">
        <v>0</v>
      </c>
      <c r="S22" s="1204">
        <v>606629</v>
      </c>
      <c r="T22" s="1204">
        <v>11300</v>
      </c>
      <c r="U22" s="678">
        <v>4500</v>
      </c>
      <c r="V22" s="678">
        <v>44500</v>
      </c>
      <c r="W22" s="678">
        <v>180000</v>
      </c>
      <c r="X22" s="677">
        <v>0</v>
      </c>
      <c r="Y22" s="678">
        <v>120000</v>
      </c>
      <c r="Z22" s="678">
        <v>86829</v>
      </c>
      <c r="AA22" s="678">
        <v>159500</v>
      </c>
      <c r="AB22" s="678">
        <v>551250</v>
      </c>
      <c r="AC22" s="678">
        <v>31600</v>
      </c>
      <c r="AD22" s="764">
        <v>1950800</v>
      </c>
      <c r="AE22" s="1193">
        <v>0</v>
      </c>
      <c r="AF22" s="722"/>
      <c r="AG22" s="722"/>
      <c r="AH22" s="722"/>
      <c r="AI22" s="722"/>
      <c r="AJ22" s="722"/>
      <c r="AK22" s="722"/>
      <c r="AL22" s="722"/>
      <c r="AM22" s="722"/>
      <c r="AN22" s="722"/>
      <c r="AO22" s="722"/>
      <c r="AP22" s="722"/>
      <c r="AQ22" s="722"/>
      <c r="AR22" s="722"/>
      <c r="AS22" s="722"/>
      <c r="AT22" s="722"/>
    </row>
    <row r="23" spans="1:46" ht="21.75" customHeight="1">
      <c r="A23" s="1342" t="s">
        <v>683</v>
      </c>
      <c r="B23" s="1343">
        <v>10</v>
      </c>
      <c r="C23" s="1344" t="s">
        <v>11</v>
      </c>
      <c r="D23" s="723" t="s">
        <v>29</v>
      </c>
      <c r="E23" s="1264">
        <v>1223239</v>
      </c>
      <c r="F23" s="678">
        <v>47857000</v>
      </c>
      <c r="G23" s="678">
        <v>25872500</v>
      </c>
      <c r="H23" s="679">
        <v>1953900</v>
      </c>
      <c r="I23" s="678">
        <v>3312800</v>
      </c>
      <c r="J23" s="677">
        <v>392500</v>
      </c>
      <c r="K23" s="677">
        <v>265600</v>
      </c>
      <c r="L23" s="677">
        <v>198000</v>
      </c>
      <c r="M23" s="677">
        <v>67600</v>
      </c>
      <c r="N23" s="677">
        <v>725400</v>
      </c>
      <c r="O23" s="677">
        <v>693300</v>
      </c>
      <c r="P23" s="677">
        <v>0</v>
      </c>
      <c r="Q23" s="677">
        <v>32100</v>
      </c>
      <c r="R23" s="677">
        <v>0</v>
      </c>
      <c r="S23" s="1204">
        <v>926756</v>
      </c>
      <c r="T23" s="1204">
        <v>611500</v>
      </c>
      <c r="U23" s="678">
        <v>20100</v>
      </c>
      <c r="V23" s="678">
        <v>22200</v>
      </c>
      <c r="W23" s="678">
        <v>74300</v>
      </c>
      <c r="X23" s="677">
        <v>19000</v>
      </c>
      <c r="Y23" s="678">
        <v>0</v>
      </c>
      <c r="Z23" s="678">
        <v>63156</v>
      </c>
      <c r="AA23" s="678">
        <v>116500</v>
      </c>
      <c r="AB23" s="678">
        <v>5799934</v>
      </c>
      <c r="AC23" s="678">
        <v>40900</v>
      </c>
      <c r="AD23" s="764">
        <v>3104600</v>
      </c>
      <c r="AE23" s="1193">
        <v>0</v>
      </c>
      <c r="AF23" s="722"/>
      <c r="AG23" s="722"/>
      <c r="AH23" s="722"/>
      <c r="AI23" s="722"/>
      <c r="AJ23" s="722"/>
      <c r="AK23" s="722"/>
      <c r="AL23" s="722"/>
      <c r="AM23" s="722"/>
      <c r="AN23" s="722"/>
      <c r="AO23" s="722"/>
      <c r="AP23" s="722"/>
      <c r="AQ23" s="722"/>
      <c r="AR23" s="722"/>
      <c r="AS23" s="722"/>
      <c r="AT23" s="722"/>
    </row>
    <row r="24" spans="1:46" ht="21.75" customHeight="1">
      <c r="A24" s="1342" t="s">
        <v>1154</v>
      </c>
      <c r="B24" s="1343">
        <v>11</v>
      </c>
      <c r="C24" s="1344" t="s">
        <v>11</v>
      </c>
      <c r="D24" s="723" t="s">
        <v>30</v>
      </c>
      <c r="E24" s="1264">
        <v>2000000</v>
      </c>
      <c r="F24" s="678">
        <v>25004000</v>
      </c>
      <c r="G24" s="678">
        <v>16457700</v>
      </c>
      <c r="H24" s="679">
        <v>612300</v>
      </c>
      <c r="I24" s="678">
        <v>3962500</v>
      </c>
      <c r="J24" s="677">
        <v>1728600</v>
      </c>
      <c r="K24" s="677">
        <v>5406700</v>
      </c>
      <c r="L24" s="677">
        <v>198000</v>
      </c>
      <c r="M24" s="677">
        <v>5208700</v>
      </c>
      <c r="N24" s="677">
        <v>2471500</v>
      </c>
      <c r="O24" s="677">
        <v>202200</v>
      </c>
      <c r="P24" s="677">
        <v>0</v>
      </c>
      <c r="Q24" s="677">
        <v>2269300</v>
      </c>
      <c r="R24" s="677">
        <v>0</v>
      </c>
      <c r="S24" s="1204">
        <v>256140</v>
      </c>
      <c r="T24" s="1204">
        <v>8500</v>
      </c>
      <c r="U24" s="678">
        <v>20300</v>
      </c>
      <c r="V24" s="678">
        <v>66750</v>
      </c>
      <c r="W24" s="678">
        <v>30000</v>
      </c>
      <c r="X24" s="677">
        <v>19990</v>
      </c>
      <c r="Y24" s="678">
        <v>0</v>
      </c>
      <c r="Z24" s="678">
        <v>0</v>
      </c>
      <c r="AA24" s="678">
        <v>110600</v>
      </c>
      <c r="AB24" s="678">
        <v>0</v>
      </c>
      <c r="AC24" s="678">
        <v>39700</v>
      </c>
      <c r="AD24" s="764">
        <v>1748000</v>
      </c>
      <c r="AE24" s="1193">
        <v>0</v>
      </c>
      <c r="AF24" s="722"/>
      <c r="AG24" s="722"/>
      <c r="AH24" s="722"/>
      <c r="AI24" s="722"/>
      <c r="AJ24" s="722"/>
      <c r="AK24" s="722"/>
      <c r="AL24" s="722"/>
      <c r="AM24" s="722"/>
      <c r="AN24" s="722"/>
      <c r="AO24" s="722"/>
      <c r="AP24" s="722"/>
      <c r="AQ24" s="722"/>
      <c r="AR24" s="722"/>
      <c r="AS24" s="722"/>
      <c r="AT24" s="722"/>
    </row>
    <row r="25" spans="1:46" ht="21.75" customHeight="1">
      <c r="A25" s="1342" t="s">
        <v>1155</v>
      </c>
      <c r="B25" s="1343">
        <v>12</v>
      </c>
      <c r="C25" s="1344" t="s">
        <v>11</v>
      </c>
      <c r="D25" s="723" t="s">
        <v>788</v>
      </c>
      <c r="E25" s="1264">
        <v>2160000</v>
      </c>
      <c r="F25" s="678">
        <v>35597000</v>
      </c>
      <c r="G25" s="678">
        <v>16511800</v>
      </c>
      <c r="H25" s="679">
        <v>622800</v>
      </c>
      <c r="I25" s="678">
        <v>3755800</v>
      </c>
      <c r="J25" s="677">
        <v>896500</v>
      </c>
      <c r="K25" s="677">
        <v>252700</v>
      </c>
      <c r="L25" s="677">
        <v>0</v>
      </c>
      <c r="M25" s="677">
        <v>252700</v>
      </c>
      <c r="N25" s="677">
        <v>2849900</v>
      </c>
      <c r="O25" s="677">
        <v>385300</v>
      </c>
      <c r="P25" s="677">
        <v>0</v>
      </c>
      <c r="Q25" s="677">
        <v>2464600</v>
      </c>
      <c r="R25" s="677">
        <v>0</v>
      </c>
      <c r="S25" s="1204">
        <v>535000</v>
      </c>
      <c r="T25" s="1204">
        <v>371100</v>
      </c>
      <c r="U25" s="678">
        <v>11200</v>
      </c>
      <c r="V25" s="678">
        <v>22200</v>
      </c>
      <c r="W25" s="678">
        <v>25000</v>
      </c>
      <c r="X25" s="677">
        <v>0</v>
      </c>
      <c r="Y25" s="678">
        <v>0</v>
      </c>
      <c r="Z25" s="678">
        <v>0</v>
      </c>
      <c r="AA25" s="678">
        <v>105500</v>
      </c>
      <c r="AB25" s="678">
        <v>0</v>
      </c>
      <c r="AC25" s="678">
        <v>0</v>
      </c>
      <c r="AD25" s="764">
        <v>1490300</v>
      </c>
      <c r="AE25" s="1193">
        <v>0</v>
      </c>
      <c r="AF25" s="722"/>
      <c r="AG25" s="722"/>
      <c r="AH25" s="722"/>
      <c r="AI25" s="722"/>
      <c r="AJ25" s="722"/>
      <c r="AK25" s="722"/>
      <c r="AL25" s="722"/>
      <c r="AM25" s="722"/>
      <c r="AN25" s="722"/>
      <c r="AO25" s="722"/>
      <c r="AP25" s="722"/>
      <c r="AQ25" s="722"/>
      <c r="AR25" s="722"/>
      <c r="AS25" s="722"/>
      <c r="AT25" s="722"/>
    </row>
    <row r="26" spans="1:46" ht="21.75" customHeight="1">
      <c r="A26" s="1342" t="s">
        <v>1156</v>
      </c>
      <c r="B26" s="1343">
        <v>13</v>
      </c>
      <c r="C26" s="1344" t="s">
        <v>11</v>
      </c>
      <c r="D26" s="723" t="s">
        <v>107</v>
      </c>
      <c r="E26" s="1264">
        <v>460000</v>
      </c>
      <c r="F26" s="678">
        <v>19140000</v>
      </c>
      <c r="G26" s="678">
        <v>22170000</v>
      </c>
      <c r="H26" s="679">
        <v>496300</v>
      </c>
      <c r="I26" s="678">
        <v>1007100</v>
      </c>
      <c r="J26" s="677">
        <v>445600</v>
      </c>
      <c r="K26" s="677">
        <v>2256200</v>
      </c>
      <c r="L26" s="677">
        <v>0</v>
      </c>
      <c r="M26" s="677">
        <v>2256200</v>
      </c>
      <c r="N26" s="677">
        <v>994800</v>
      </c>
      <c r="O26" s="677">
        <v>317100</v>
      </c>
      <c r="P26" s="677">
        <v>0</v>
      </c>
      <c r="Q26" s="677">
        <v>677700</v>
      </c>
      <c r="R26" s="677">
        <v>1447700</v>
      </c>
      <c r="S26" s="1204">
        <v>254100</v>
      </c>
      <c r="T26" s="1204">
        <v>10200</v>
      </c>
      <c r="U26" s="678">
        <v>9700</v>
      </c>
      <c r="V26" s="678">
        <v>44500</v>
      </c>
      <c r="W26" s="678">
        <v>0</v>
      </c>
      <c r="X26" s="677">
        <v>0</v>
      </c>
      <c r="Y26" s="678">
        <v>80000</v>
      </c>
      <c r="Z26" s="678">
        <v>0</v>
      </c>
      <c r="AA26" s="678">
        <v>109700</v>
      </c>
      <c r="AB26" s="678">
        <v>0</v>
      </c>
      <c r="AC26" s="678">
        <v>0</v>
      </c>
      <c r="AD26" s="764">
        <v>1279800</v>
      </c>
      <c r="AE26" s="1193">
        <v>0</v>
      </c>
      <c r="AF26" s="722"/>
      <c r="AG26" s="722"/>
      <c r="AH26" s="722"/>
      <c r="AI26" s="722"/>
      <c r="AJ26" s="722"/>
      <c r="AK26" s="722"/>
      <c r="AL26" s="722"/>
      <c r="AM26" s="722"/>
      <c r="AN26" s="722"/>
      <c r="AO26" s="722"/>
      <c r="AP26" s="722"/>
      <c r="AQ26" s="722"/>
      <c r="AR26" s="722"/>
      <c r="AS26" s="722"/>
      <c r="AT26" s="722"/>
    </row>
    <row r="27" spans="1:46" ht="21.75" customHeight="1">
      <c r="A27" s="1342" t="s">
        <v>1157</v>
      </c>
      <c r="B27" s="1343">
        <v>14</v>
      </c>
      <c r="C27" s="1344" t="s">
        <v>11</v>
      </c>
      <c r="D27" s="723" t="s">
        <v>108</v>
      </c>
      <c r="E27" s="1264">
        <v>0</v>
      </c>
      <c r="F27" s="678">
        <v>33617000</v>
      </c>
      <c r="G27" s="678">
        <v>25079700</v>
      </c>
      <c r="H27" s="679">
        <v>628100</v>
      </c>
      <c r="I27" s="678">
        <v>2779800</v>
      </c>
      <c r="J27" s="677">
        <v>788600</v>
      </c>
      <c r="K27" s="677">
        <v>313800</v>
      </c>
      <c r="L27" s="677">
        <v>198000</v>
      </c>
      <c r="M27" s="677">
        <v>115800</v>
      </c>
      <c r="N27" s="677">
        <v>718400</v>
      </c>
      <c r="O27" s="677">
        <v>526500</v>
      </c>
      <c r="P27" s="677">
        <v>0</v>
      </c>
      <c r="Q27" s="677">
        <v>191900</v>
      </c>
      <c r="R27" s="677">
        <v>705000</v>
      </c>
      <c r="S27" s="1204">
        <v>211188</v>
      </c>
      <c r="T27" s="1204">
        <v>27200</v>
      </c>
      <c r="U27" s="678">
        <v>31600</v>
      </c>
      <c r="V27" s="678">
        <v>22200</v>
      </c>
      <c r="W27" s="678">
        <v>37500</v>
      </c>
      <c r="X27" s="677">
        <v>0</v>
      </c>
      <c r="Y27" s="678">
        <v>0</v>
      </c>
      <c r="Z27" s="678">
        <v>40088</v>
      </c>
      <c r="AA27" s="678">
        <v>52600</v>
      </c>
      <c r="AB27" s="678">
        <v>0</v>
      </c>
      <c r="AC27" s="678">
        <v>39700</v>
      </c>
      <c r="AD27" s="764">
        <v>2109100</v>
      </c>
      <c r="AE27" s="1193">
        <v>0</v>
      </c>
      <c r="AF27" s="722"/>
      <c r="AG27" s="722"/>
      <c r="AH27" s="722"/>
      <c r="AI27" s="722"/>
      <c r="AJ27" s="722"/>
      <c r="AK27" s="722"/>
      <c r="AL27" s="722"/>
      <c r="AM27" s="722"/>
      <c r="AN27" s="722"/>
      <c r="AO27" s="722"/>
      <c r="AP27" s="722"/>
      <c r="AQ27" s="722"/>
      <c r="AR27" s="722"/>
      <c r="AS27" s="722"/>
      <c r="AT27" s="722"/>
    </row>
    <row r="28" spans="1:46" ht="21.75" customHeight="1">
      <c r="A28" s="1342" t="s">
        <v>1158</v>
      </c>
      <c r="B28" s="1343">
        <v>15</v>
      </c>
      <c r="C28" s="1344" t="s">
        <v>11</v>
      </c>
      <c r="D28" s="723" t="s">
        <v>109</v>
      </c>
      <c r="E28" s="1264">
        <v>50000</v>
      </c>
      <c r="F28" s="678">
        <v>26776000</v>
      </c>
      <c r="G28" s="678">
        <v>12128400</v>
      </c>
      <c r="H28" s="679">
        <v>588200</v>
      </c>
      <c r="I28" s="678">
        <v>1954100</v>
      </c>
      <c r="J28" s="677">
        <v>436400</v>
      </c>
      <c r="K28" s="677">
        <v>2470800</v>
      </c>
      <c r="L28" s="677">
        <v>0</v>
      </c>
      <c r="M28" s="677">
        <v>2470800</v>
      </c>
      <c r="N28" s="677">
        <v>3737100</v>
      </c>
      <c r="O28" s="677">
        <v>361200</v>
      </c>
      <c r="P28" s="677">
        <v>0</v>
      </c>
      <c r="Q28" s="677">
        <v>3375900</v>
      </c>
      <c r="R28" s="677">
        <v>0</v>
      </c>
      <c r="S28" s="1204">
        <v>267600</v>
      </c>
      <c r="T28" s="1204">
        <v>18900</v>
      </c>
      <c r="U28" s="678">
        <v>14700</v>
      </c>
      <c r="V28" s="678">
        <v>22200</v>
      </c>
      <c r="W28" s="678">
        <v>45800</v>
      </c>
      <c r="X28" s="677">
        <v>0</v>
      </c>
      <c r="Y28" s="678">
        <v>60000</v>
      </c>
      <c r="Z28" s="678">
        <v>0</v>
      </c>
      <c r="AA28" s="678">
        <v>106000</v>
      </c>
      <c r="AB28" s="678">
        <v>0</v>
      </c>
      <c r="AC28" s="678">
        <v>51200</v>
      </c>
      <c r="AD28" s="764">
        <v>2134900</v>
      </c>
      <c r="AE28" s="1193">
        <v>0</v>
      </c>
      <c r="AF28" s="722"/>
      <c r="AG28" s="722"/>
      <c r="AH28" s="722"/>
      <c r="AI28" s="722"/>
      <c r="AJ28" s="722"/>
      <c r="AK28" s="722"/>
      <c r="AL28" s="722"/>
      <c r="AM28" s="722"/>
      <c r="AN28" s="722"/>
      <c r="AO28" s="722"/>
      <c r="AP28" s="722"/>
      <c r="AQ28" s="722"/>
      <c r="AR28" s="722"/>
      <c r="AS28" s="722"/>
      <c r="AT28" s="722"/>
    </row>
    <row r="29" spans="1:46" ht="21.75" customHeight="1">
      <c r="A29" s="1342" t="s">
        <v>1159</v>
      </c>
      <c r="B29" s="1343">
        <v>16</v>
      </c>
      <c r="C29" s="1344" t="s">
        <v>11</v>
      </c>
      <c r="D29" s="723" t="s">
        <v>110</v>
      </c>
      <c r="E29" s="1264">
        <v>0</v>
      </c>
      <c r="F29" s="678">
        <v>15426000</v>
      </c>
      <c r="G29" s="678">
        <v>3410300</v>
      </c>
      <c r="H29" s="679">
        <v>463000</v>
      </c>
      <c r="I29" s="678">
        <v>4222000</v>
      </c>
      <c r="J29" s="677">
        <v>334700</v>
      </c>
      <c r="K29" s="677">
        <v>1286700</v>
      </c>
      <c r="L29" s="677">
        <v>0</v>
      </c>
      <c r="M29" s="677">
        <v>1286700</v>
      </c>
      <c r="N29" s="677">
        <v>819000</v>
      </c>
      <c r="O29" s="677">
        <v>257500</v>
      </c>
      <c r="P29" s="677">
        <v>0</v>
      </c>
      <c r="Q29" s="677">
        <v>561500</v>
      </c>
      <c r="R29" s="677">
        <v>0</v>
      </c>
      <c r="S29" s="1204">
        <v>166805</v>
      </c>
      <c r="T29" s="1204">
        <v>28700</v>
      </c>
      <c r="U29" s="678">
        <v>3200</v>
      </c>
      <c r="V29" s="678">
        <v>22200</v>
      </c>
      <c r="W29" s="678">
        <v>0</v>
      </c>
      <c r="X29" s="677">
        <v>0</v>
      </c>
      <c r="Y29" s="678">
        <v>20000</v>
      </c>
      <c r="Z29" s="678">
        <v>58005</v>
      </c>
      <c r="AA29" s="678">
        <v>34700</v>
      </c>
      <c r="AB29" s="678">
        <v>0</v>
      </c>
      <c r="AC29" s="678">
        <v>0</v>
      </c>
      <c r="AD29" s="764">
        <v>1691400</v>
      </c>
      <c r="AE29" s="1193">
        <v>0</v>
      </c>
      <c r="AF29" s="722"/>
      <c r="AG29" s="722"/>
      <c r="AH29" s="722"/>
      <c r="AI29" s="722"/>
      <c r="AJ29" s="722"/>
      <c r="AK29" s="722"/>
      <c r="AL29" s="722"/>
      <c r="AM29" s="722"/>
      <c r="AN29" s="722"/>
      <c r="AO29" s="722"/>
      <c r="AP29" s="722"/>
      <c r="AQ29" s="722"/>
      <c r="AR29" s="722"/>
      <c r="AS29" s="722"/>
      <c r="AT29" s="722"/>
    </row>
    <row r="30" spans="1:46" ht="21.75" customHeight="1">
      <c r="A30" s="1342" t="s">
        <v>1160</v>
      </c>
      <c r="B30" s="1343">
        <v>17</v>
      </c>
      <c r="C30" s="1344" t="s">
        <v>11</v>
      </c>
      <c r="D30" s="723" t="s">
        <v>111</v>
      </c>
      <c r="E30" s="1264">
        <v>600000</v>
      </c>
      <c r="F30" s="678">
        <v>33651000</v>
      </c>
      <c r="G30" s="678">
        <v>22239400</v>
      </c>
      <c r="H30" s="679">
        <v>901500</v>
      </c>
      <c r="I30" s="678">
        <v>673900</v>
      </c>
      <c r="J30" s="677">
        <v>646600</v>
      </c>
      <c r="K30" s="677">
        <v>3487400</v>
      </c>
      <c r="L30" s="677">
        <v>0</v>
      </c>
      <c r="M30" s="677">
        <v>3487400</v>
      </c>
      <c r="N30" s="677">
        <v>2448600</v>
      </c>
      <c r="O30" s="677">
        <v>319000</v>
      </c>
      <c r="P30" s="677">
        <v>0</v>
      </c>
      <c r="Q30" s="677">
        <v>2129600</v>
      </c>
      <c r="R30" s="677">
        <v>619000</v>
      </c>
      <c r="S30" s="1204">
        <v>168900</v>
      </c>
      <c r="T30" s="1204">
        <v>16800</v>
      </c>
      <c r="U30" s="678">
        <v>7100</v>
      </c>
      <c r="V30" s="678">
        <v>44500</v>
      </c>
      <c r="W30" s="678">
        <v>0</v>
      </c>
      <c r="X30" s="677">
        <v>0</v>
      </c>
      <c r="Y30" s="678">
        <v>0</v>
      </c>
      <c r="Z30" s="678">
        <v>0</v>
      </c>
      <c r="AA30" s="678">
        <v>100500</v>
      </c>
      <c r="AB30" s="678">
        <v>0</v>
      </c>
      <c r="AC30" s="678">
        <v>0</v>
      </c>
      <c r="AD30" s="764">
        <v>1384000</v>
      </c>
      <c r="AE30" s="1193">
        <v>0</v>
      </c>
      <c r="AF30" s="722"/>
      <c r="AG30" s="722"/>
      <c r="AH30" s="722"/>
      <c r="AI30" s="722"/>
      <c r="AJ30" s="722"/>
      <c r="AK30" s="722"/>
      <c r="AL30" s="722"/>
      <c r="AM30" s="722"/>
      <c r="AN30" s="722"/>
      <c r="AO30" s="722"/>
      <c r="AP30" s="722"/>
      <c r="AQ30" s="722"/>
      <c r="AR30" s="722"/>
      <c r="AS30" s="722"/>
      <c r="AT30" s="722"/>
    </row>
    <row r="31" spans="1:46" ht="21.75" customHeight="1">
      <c r="A31" s="1342" t="s">
        <v>1161</v>
      </c>
      <c r="B31" s="1343">
        <v>18</v>
      </c>
      <c r="C31" s="1344" t="s">
        <v>11</v>
      </c>
      <c r="D31" s="723" t="s">
        <v>112</v>
      </c>
      <c r="E31" s="1264">
        <v>0</v>
      </c>
      <c r="F31" s="678">
        <v>34353000</v>
      </c>
      <c r="G31" s="678">
        <v>34456400</v>
      </c>
      <c r="H31" s="679">
        <v>1430400</v>
      </c>
      <c r="I31" s="678">
        <v>1516000</v>
      </c>
      <c r="J31" s="677">
        <v>1241800</v>
      </c>
      <c r="K31" s="677">
        <v>1587400</v>
      </c>
      <c r="L31" s="677">
        <v>0</v>
      </c>
      <c r="M31" s="677">
        <v>1587400</v>
      </c>
      <c r="N31" s="677">
        <v>2419200</v>
      </c>
      <c r="O31" s="677">
        <v>616000</v>
      </c>
      <c r="P31" s="677">
        <v>0</v>
      </c>
      <c r="Q31" s="677">
        <v>1803200</v>
      </c>
      <c r="R31" s="677">
        <v>0</v>
      </c>
      <c r="S31" s="1204">
        <v>318900</v>
      </c>
      <c r="T31" s="1204">
        <v>29000</v>
      </c>
      <c r="U31" s="678">
        <v>12700</v>
      </c>
      <c r="V31" s="678">
        <v>22200</v>
      </c>
      <c r="W31" s="678">
        <v>109300</v>
      </c>
      <c r="X31" s="677">
        <v>0</v>
      </c>
      <c r="Y31" s="678">
        <v>50000</v>
      </c>
      <c r="Z31" s="678">
        <v>0</v>
      </c>
      <c r="AA31" s="678">
        <v>95700</v>
      </c>
      <c r="AB31" s="678">
        <v>0</v>
      </c>
      <c r="AC31" s="678">
        <v>0</v>
      </c>
      <c r="AD31" s="764">
        <v>2690200</v>
      </c>
      <c r="AE31" s="1193">
        <v>0</v>
      </c>
      <c r="AF31" s="722"/>
      <c r="AG31" s="722"/>
      <c r="AH31" s="722"/>
      <c r="AI31" s="722"/>
      <c r="AJ31" s="722"/>
      <c r="AK31" s="722"/>
      <c r="AL31" s="722"/>
      <c r="AM31" s="722"/>
      <c r="AN31" s="722"/>
      <c r="AO31" s="722"/>
      <c r="AP31" s="722"/>
      <c r="AQ31" s="722"/>
      <c r="AR31" s="722"/>
      <c r="AS31" s="722"/>
      <c r="AT31" s="722"/>
    </row>
    <row r="32" spans="1:46" ht="21.75" customHeight="1">
      <c r="A32" s="1342" t="s">
        <v>1162</v>
      </c>
      <c r="B32" s="1343">
        <v>19</v>
      </c>
      <c r="C32" s="1344" t="s">
        <v>11</v>
      </c>
      <c r="D32" s="723" t="s">
        <v>113</v>
      </c>
      <c r="E32" s="1264">
        <v>480000</v>
      </c>
      <c r="F32" s="678">
        <v>30175000</v>
      </c>
      <c r="G32" s="678">
        <v>12877100</v>
      </c>
      <c r="H32" s="679">
        <v>1070900</v>
      </c>
      <c r="I32" s="678">
        <v>5026600</v>
      </c>
      <c r="J32" s="677">
        <v>804600</v>
      </c>
      <c r="K32" s="677">
        <v>2111600</v>
      </c>
      <c r="L32" s="677">
        <v>198000</v>
      </c>
      <c r="M32" s="677">
        <v>1913600</v>
      </c>
      <c r="N32" s="677">
        <v>587200</v>
      </c>
      <c r="O32" s="677">
        <v>484900</v>
      </c>
      <c r="P32" s="677">
        <v>0</v>
      </c>
      <c r="Q32" s="677">
        <v>102300</v>
      </c>
      <c r="R32" s="677">
        <v>0</v>
      </c>
      <c r="S32" s="1204">
        <v>576800</v>
      </c>
      <c r="T32" s="1204">
        <v>440400</v>
      </c>
      <c r="U32" s="678">
        <v>24700</v>
      </c>
      <c r="V32" s="678">
        <v>22200</v>
      </c>
      <c r="W32" s="678">
        <v>0</v>
      </c>
      <c r="X32" s="677">
        <v>0</v>
      </c>
      <c r="Y32" s="678">
        <v>0</v>
      </c>
      <c r="Z32" s="678">
        <v>0</v>
      </c>
      <c r="AA32" s="678">
        <v>89500</v>
      </c>
      <c r="AB32" s="678">
        <v>0</v>
      </c>
      <c r="AC32" s="678">
        <v>32800</v>
      </c>
      <c r="AD32" s="764">
        <v>2376200</v>
      </c>
      <c r="AE32" s="1193">
        <v>0</v>
      </c>
      <c r="AF32" s="722"/>
      <c r="AG32" s="722"/>
      <c r="AH32" s="722"/>
      <c r="AI32" s="722"/>
      <c r="AJ32" s="722"/>
      <c r="AK32" s="722"/>
      <c r="AL32" s="722"/>
      <c r="AM32" s="722"/>
      <c r="AN32" s="722"/>
      <c r="AO32" s="722"/>
      <c r="AP32" s="722"/>
      <c r="AQ32" s="722"/>
      <c r="AR32" s="722"/>
      <c r="AS32" s="722"/>
      <c r="AT32" s="722"/>
    </row>
    <row r="33" spans="1:46" ht="21.75" customHeight="1">
      <c r="A33" s="1342" t="s">
        <v>1163</v>
      </c>
      <c r="B33" s="1343">
        <v>20</v>
      </c>
      <c r="C33" s="1344" t="s">
        <v>11</v>
      </c>
      <c r="D33" s="723" t="s">
        <v>114</v>
      </c>
      <c r="E33" s="1264">
        <v>1760000</v>
      </c>
      <c r="F33" s="678">
        <v>19108000</v>
      </c>
      <c r="G33" s="678">
        <v>7335300</v>
      </c>
      <c r="H33" s="679">
        <v>251600</v>
      </c>
      <c r="I33" s="678">
        <v>2133000</v>
      </c>
      <c r="J33" s="677">
        <v>248300</v>
      </c>
      <c r="K33" s="677">
        <v>2683700</v>
      </c>
      <c r="L33" s="677">
        <v>0</v>
      </c>
      <c r="M33" s="677">
        <v>2683700</v>
      </c>
      <c r="N33" s="677">
        <v>3111900</v>
      </c>
      <c r="O33" s="677">
        <v>182800</v>
      </c>
      <c r="P33" s="677">
        <v>0</v>
      </c>
      <c r="Q33" s="677">
        <v>2929100</v>
      </c>
      <c r="R33" s="677">
        <v>0</v>
      </c>
      <c r="S33" s="1204">
        <v>474300</v>
      </c>
      <c r="T33" s="1204">
        <v>346700</v>
      </c>
      <c r="U33" s="678">
        <v>12600</v>
      </c>
      <c r="V33" s="678">
        <v>44500</v>
      </c>
      <c r="W33" s="678">
        <v>0</v>
      </c>
      <c r="X33" s="677">
        <v>0</v>
      </c>
      <c r="Y33" s="678">
        <v>0</v>
      </c>
      <c r="Z33" s="678">
        <v>0</v>
      </c>
      <c r="AA33" s="678">
        <v>70500</v>
      </c>
      <c r="AB33" s="678">
        <v>0</v>
      </c>
      <c r="AC33" s="678">
        <v>0</v>
      </c>
      <c r="AD33" s="764">
        <v>1497200</v>
      </c>
      <c r="AE33" s="1193">
        <v>0</v>
      </c>
      <c r="AF33" s="722"/>
      <c r="AG33" s="722"/>
      <c r="AH33" s="722"/>
      <c r="AI33" s="722"/>
      <c r="AJ33" s="722"/>
      <c r="AK33" s="722"/>
      <c r="AL33" s="722"/>
      <c r="AM33" s="722"/>
      <c r="AN33" s="722"/>
      <c r="AO33" s="722"/>
      <c r="AP33" s="722"/>
      <c r="AQ33" s="722"/>
      <c r="AR33" s="722"/>
      <c r="AS33" s="722"/>
      <c r="AT33" s="722"/>
    </row>
    <row r="34" spans="1:46" ht="21.75" customHeight="1">
      <c r="A34" s="1342" t="s">
        <v>1164</v>
      </c>
      <c r="B34" s="1343">
        <v>21</v>
      </c>
      <c r="C34" s="1344" t="s">
        <v>11</v>
      </c>
      <c r="D34" s="723" t="s">
        <v>115</v>
      </c>
      <c r="E34" s="1264">
        <v>370000</v>
      </c>
      <c r="F34" s="678">
        <v>17220000</v>
      </c>
      <c r="G34" s="678">
        <v>9471000</v>
      </c>
      <c r="H34" s="679">
        <v>548900</v>
      </c>
      <c r="I34" s="678">
        <v>3764400</v>
      </c>
      <c r="J34" s="677">
        <v>346200</v>
      </c>
      <c r="K34" s="677">
        <v>2151900</v>
      </c>
      <c r="L34" s="677">
        <v>0</v>
      </c>
      <c r="M34" s="677">
        <v>2151900</v>
      </c>
      <c r="N34" s="677">
        <v>1081400</v>
      </c>
      <c r="O34" s="677">
        <v>212600</v>
      </c>
      <c r="P34" s="677">
        <v>0</v>
      </c>
      <c r="Q34" s="677">
        <v>868800</v>
      </c>
      <c r="R34" s="677">
        <v>796000</v>
      </c>
      <c r="S34" s="1204">
        <v>165200</v>
      </c>
      <c r="T34" s="1204">
        <v>37900</v>
      </c>
      <c r="U34" s="678">
        <v>6500</v>
      </c>
      <c r="V34" s="678">
        <v>44500</v>
      </c>
      <c r="W34" s="678">
        <v>26300</v>
      </c>
      <c r="X34" s="677">
        <v>0</v>
      </c>
      <c r="Y34" s="678">
        <v>0</v>
      </c>
      <c r="Z34" s="678">
        <v>0</v>
      </c>
      <c r="AA34" s="678">
        <v>50000</v>
      </c>
      <c r="AB34" s="678">
        <v>0</v>
      </c>
      <c r="AC34" s="678">
        <v>31100</v>
      </c>
      <c r="AD34" s="764">
        <v>1499600</v>
      </c>
      <c r="AE34" s="1193">
        <v>0</v>
      </c>
      <c r="AF34" s="722"/>
      <c r="AG34" s="722"/>
      <c r="AH34" s="722"/>
      <c r="AI34" s="722"/>
      <c r="AJ34" s="722"/>
      <c r="AK34" s="722"/>
      <c r="AL34" s="722"/>
      <c r="AM34" s="722"/>
      <c r="AN34" s="722"/>
      <c r="AO34" s="722"/>
      <c r="AP34" s="722"/>
      <c r="AQ34" s="722"/>
      <c r="AR34" s="722"/>
      <c r="AS34" s="722"/>
      <c r="AT34" s="722"/>
    </row>
    <row r="35" spans="1:46" ht="21.75" customHeight="1">
      <c r="A35" s="1342" t="s">
        <v>1165</v>
      </c>
      <c r="B35" s="1343">
        <v>22</v>
      </c>
      <c r="C35" s="1344" t="s">
        <v>11</v>
      </c>
      <c r="D35" s="723" t="s">
        <v>116</v>
      </c>
      <c r="E35" s="1264">
        <v>810000</v>
      </c>
      <c r="F35" s="678">
        <v>12219000</v>
      </c>
      <c r="G35" s="678">
        <v>6808900</v>
      </c>
      <c r="H35" s="679">
        <v>62700</v>
      </c>
      <c r="I35" s="678">
        <v>512400</v>
      </c>
      <c r="J35" s="677">
        <v>211300</v>
      </c>
      <c r="K35" s="677">
        <v>3092300</v>
      </c>
      <c r="L35" s="677">
        <v>0</v>
      </c>
      <c r="M35" s="677">
        <v>3092300</v>
      </c>
      <c r="N35" s="677">
        <v>2177000</v>
      </c>
      <c r="O35" s="677">
        <v>119500</v>
      </c>
      <c r="P35" s="677">
        <v>0</v>
      </c>
      <c r="Q35" s="677">
        <v>2057500</v>
      </c>
      <c r="R35" s="677">
        <v>0</v>
      </c>
      <c r="S35" s="1204">
        <v>164663</v>
      </c>
      <c r="T35" s="1204">
        <v>7000</v>
      </c>
      <c r="U35" s="678">
        <v>8400</v>
      </c>
      <c r="V35" s="678">
        <v>22700</v>
      </c>
      <c r="W35" s="678">
        <v>0</v>
      </c>
      <c r="X35" s="677">
        <v>52563</v>
      </c>
      <c r="Y35" s="678">
        <v>0</v>
      </c>
      <c r="Z35" s="678">
        <v>0</v>
      </c>
      <c r="AA35" s="678">
        <v>74000</v>
      </c>
      <c r="AB35" s="678">
        <v>0</v>
      </c>
      <c r="AC35" s="678">
        <v>0</v>
      </c>
      <c r="AD35" s="764">
        <v>1063600</v>
      </c>
      <c r="AE35" s="1193">
        <v>0</v>
      </c>
      <c r="AF35" s="722"/>
      <c r="AG35" s="722"/>
      <c r="AH35" s="722"/>
      <c r="AI35" s="722"/>
      <c r="AJ35" s="722"/>
      <c r="AK35" s="722"/>
      <c r="AL35" s="722"/>
      <c r="AM35" s="722"/>
      <c r="AN35" s="722"/>
      <c r="AO35" s="722"/>
      <c r="AP35" s="722"/>
      <c r="AQ35" s="722"/>
      <c r="AR35" s="722"/>
      <c r="AS35" s="722"/>
      <c r="AT35" s="722"/>
    </row>
    <row r="36" spans="1:46" ht="21.75" customHeight="1">
      <c r="A36" s="1342" t="s">
        <v>304</v>
      </c>
      <c r="B36" s="1343">
        <v>23</v>
      </c>
      <c r="C36" s="1344" t="s">
        <v>11</v>
      </c>
      <c r="D36" s="723" t="s">
        <v>117</v>
      </c>
      <c r="E36" s="1264">
        <v>0</v>
      </c>
      <c r="F36" s="678">
        <v>10717000</v>
      </c>
      <c r="G36" s="678">
        <v>3336600</v>
      </c>
      <c r="H36" s="679">
        <v>145300</v>
      </c>
      <c r="I36" s="678">
        <v>592300</v>
      </c>
      <c r="J36" s="677">
        <v>289600</v>
      </c>
      <c r="K36" s="677">
        <v>616100</v>
      </c>
      <c r="L36" s="677">
        <v>0</v>
      </c>
      <c r="M36" s="677">
        <v>616100</v>
      </c>
      <c r="N36" s="677">
        <v>1139300</v>
      </c>
      <c r="O36" s="677">
        <v>195500</v>
      </c>
      <c r="P36" s="677">
        <v>0</v>
      </c>
      <c r="Q36" s="677">
        <v>943800</v>
      </c>
      <c r="R36" s="677">
        <v>860000</v>
      </c>
      <c r="S36" s="1204">
        <v>177700</v>
      </c>
      <c r="T36" s="1204">
        <v>5200</v>
      </c>
      <c r="U36" s="678">
        <v>8000</v>
      </c>
      <c r="V36" s="678">
        <v>44500</v>
      </c>
      <c r="W36" s="678">
        <v>60000</v>
      </c>
      <c r="X36" s="677">
        <v>0</v>
      </c>
      <c r="Y36" s="678">
        <v>0</v>
      </c>
      <c r="Z36" s="678">
        <v>0</v>
      </c>
      <c r="AA36" s="678">
        <v>60000</v>
      </c>
      <c r="AB36" s="678">
        <v>0</v>
      </c>
      <c r="AC36" s="678">
        <v>0</v>
      </c>
      <c r="AD36" s="764">
        <v>1190100</v>
      </c>
      <c r="AE36" s="1193">
        <v>0</v>
      </c>
      <c r="AF36" s="722"/>
      <c r="AG36" s="722"/>
      <c r="AH36" s="722"/>
      <c r="AI36" s="722"/>
      <c r="AJ36" s="722"/>
      <c r="AK36" s="722"/>
      <c r="AL36" s="722"/>
      <c r="AM36" s="722"/>
      <c r="AN36" s="722"/>
      <c r="AO36" s="722"/>
      <c r="AP36" s="722"/>
      <c r="AQ36" s="722"/>
      <c r="AR36" s="722"/>
      <c r="AS36" s="722"/>
      <c r="AT36" s="722"/>
    </row>
    <row r="37" spans="1:46" ht="21.75" customHeight="1">
      <c r="A37" s="1342" t="s">
        <v>305</v>
      </c>
      <c r="B37" s="1343">
        <v>24</v>
      </c>
      <c r="C37" s="1344" t="s">
        <v>11</v>
      </c>
      <c r="D37" s="723" t="s">
        <v>118</v>
      </c>
      <c r="E37" s="1264">
        <v>0</v>
      </c>
      <c r="F37" s="678">
        <v>51974000</v>
      </c>
      <c r="G37" s="678">
        <v>39752200</v>
      </c>
      <c r="H37" s="679">
        <v>1043300</v>
      </c>
      <c r="I37" s="678">
        <v>2111400</v>
      </c>
      <c r="J37" s="677">
        <v>766800</v>
      </c>
      <c r="K37" s="677">
        <v>234000</v>
      </c>
      <c r="L37" s="677">
        <v>198000</v>
      </c>
      <c r="M37" s="677">
        <v>36000</v>
      </c>
      <c r="N37" s="677">
        <v>728900</v>
      </c>
      <c r="O37" s="677">
        <v>716700</v>
      </c>
      <c r="P37" s="677">
        <v>0</v>
      </c>
      <c r="Q37" s="677">
        <v>12200</v>
      </c>
      <c r="R37" s="677">
        <v>0</v>
      </c>
      <c r="S37" s="1204">
        <v>620300</v>
      </c>
      <c r="T37" s="1204">
        <v>348700</v>
      </c>
      <c r="U37" s="678">
        <v>17300</v>
      </c>
      <c r="V37" s="678">
        <v>44000</v>
      </c>
      <c r="W37" s="678">
        <v>109300</v>
      </c>
      <c r="X37" s="678">
        <v>0</v>
      </c>
      <c r="Y37" s="678">
        <v>0</v>
      </c>
      <c r="Z37" s="678">
        <v>0</v>
      </c>
      <c r="AA37" s="678">
        <v>101000</v>
      </c>
      <c r="AB37" s="678">
        <v>1323000</v>
      </c>
      <c r="AC37" s="678">
        <v>47300</v>
      </c>
      <c r="AD37" s="764">
        <v>3161600</v>
      </c>
      <c r="AE37" s="1193">
        <v>0</v>
      </c>
      <c r="AF37" s="722"/>
      <c r="AG37" s="722"/>
      <c r="AH37" s="722"/>
      <c r="AI37" s="722"/>
      <c r="AJ37" s="722"/>
      <c r="AK37" s="722"/>
      <c r="AL37" s="722"/>
      <c r="AM37" s="722"/>
      <c r="AN37" s="722"/>
      <c r="AO37" s="722"/>
      <c r="AP37" s="722"/>
      <c r="AQ37" s="722"/>
      <c r="AR37" s="722"/>
      <c r="AS37" s="722"/>
      <c r="AT37" s="722"/>
    </row>
    <row r="38" spans="1:46" ht="21.75" customHeight="1" thickBot="1">
      <c r="A38" s="1342">
        <v>25322000000</v>
      </c>
      <c r="B38" s="1343">
        <v>25</v>
      </c>
      <c r="C38" s="1344" t="s">
        <v>11</v>
      </c>
      <c r="D38" s="723" t="s">
        <v>119</v>
      </c>
      <c r="E38" s="1265">
        <v>1930000</v>
      </c>
      <c r="F38" s="681">
        <v>26276000</v>
      </c>
      <c r="G38" s="681">
        <v>12417800</v>
      </c>
      <c r="H38" s="682">
        <v>492400</v>
      </c>
      <c r="I38" s="681">
        <v>3306100</v>
      </c>
      <c r="J38" s="680">
        <v>873100</v>
      </c>
      <c r="K38" s="680">
        <v>826500</v>
      </c>
      <c r="L38" s="680">
        <v>198000</v>
      </c>
      <c r="M38" s="680">
        <v>628500</v>
      </c>
      <c r="N38" s="680">
        <v>3311000</v>
      </c>
      <c r="O38" s="680">
        <v>300700</v>
      </c>
      <c r="P38" s="680">
        <v>0</v>
      </c>
      <c r="Q38" s="680">
        <v>3010300</v>
      </c>
      <c r="R38" s="680">
        <v>0</v>
      </c>
      <c r="S38" s="1205">
        <v>143800</v>
      </c>
      <c r="T38" s="1205">
        <v>17100</v>
      </c>
      <c r="U38" s="681">
        <v>10700</v>
      </c>
      <c r="V38" s="681">
        <v>44500</v>
      </c>
      <c r="W38" s="681">
        <v>0</v>
      </c>
      <c r="X38" s="678">
        <v>0</v>
      </c>
      <c r="Y38" s="681">
        <v>40000</v>
      </c>
      <c r="Z38" s="681">
        <v>0</v>
      </c>
      <c r="AA38" s="681">
        <v>31500</v>
      </c>
      <c r="AB38" s="681">
        <v>0</v>
      </c>
      <c r="AC38" s="681">
        <v>30500</v>
      </c>
      <c r="AD38" s="765">
        <v>1672400</v>
      </c>
      <c r="AE38" s="1194">
        <v>0</v>
      </c>
      <c r="AF38" s="722"/>
      <c r="AG38" s="722"/>
      <c r="AH38" s="722"/>
      <c r="AI38" s="722"/>
      <c r="AJ38" s="722"/>
      <c r="AK38" s="722"/>
      <c r="AL38" s="722"/>
      <c r="AM38" s="722"/>
      <c r="AN38" s="722"/>
      <c r="AO38" s="722"/>
      <c r="AP38" s="722"/>
      <c r="AQ38" s="722"/>
      <c r="AR38" s="722"/>
      <c r="AS38" s="722"/>
      <c r="AT38" s="722"/>
    </row>
    <row r="39" spans="1:46" ht="29.25" customHeight="1">
      <c r="A39" s="1363">
        <v>25300000000</v>
      </c>
      <c r="B39" s="1364"/>
      <c r="C39" s="1365"/>
      <c r="D39" s="726" t="s">
        <v>120</v>
      </c>
      <c r="E39" s="1206">
        <v>14324239</v>
      </c>
      <c r="F39" s="979">
        <v>624653000</v>
      </c>
      <c r="G39" s="979">
        <v>360732200</v>
      </c>
      <c r="H39" s="979">
        <v>15771000</v>
      </c>
      <c r="I39" s="979">
        <v>54875500</v>
      </c>
      <c r="J39" s="979">
        <v>14914100</v>
      </c>
      <c r="K39" s="979">
        <v>35838200</v>
      </c>
      <c r="L39" s="979">
        <v>1581600</v>
      </c>
      <c r="M39" s="979">
        <v>34256600</v>
      </c>
      <c r="N39" s="979">
        <v>36712200</v>
      </c>
      <c r="O39" s="979">
        <v>8277900</v>
      </c>
      <c r="P39" s="979">
        <v>0</v>
      </c>
      <c r="Q39" s="979">
        <v>28434300</v>
      </c>
      <c r="R39" s="979">
        <v>5057700</v>
      </c>
      <c r="S39" s="1206">
        <v>7258931</v>
      </c>
      <c r="T39" s="1206">
        <v>2440600</v>
      </c>
      <c r="U39" s="979">
        <v>294800</v>
      </c>
      <c r="V39" s="979">
        <v>756000</v>
      </c>
      <c r="W39" s="979">
        <v>992400</v>
      </c>
      <c r="X39" s="683">
        <v>131553</v>
      </c>
      <c r="Y39" s="683">
        <v>500000</v>
      </c>
      <c r="Z39" s="683">
        <v>248078</v>
      </c>
      <c r="AA39" s="683">
        <v>1895500</v>
      </c>
      <c r="AB39" s="683">
        <v>8225434</v>
      </c>
      <c r="AC39" s="683">
        <v>407100</v>
      </c>
      <c r="AD39" s="760">
        <v>41240000</v>
      </c>
      <c r="AE39" s="1189">
        <v>0</v>
      </c>
      <c r="AF39" s="722"/>
      <c r="AG39" s="722"/>
      <c r="AH39" s="722"/>
      <c r="AI39" s="722"/>
      <c r="AJ39" s="722"/>
      <c r="AK39" s="722"/>
      <c r="AL39" s="722"/>
      <c r="AM39" s="722"/>
      <c r="AN39" s="722"/>
      <c r="AO39" s="722"/>
      <c r="AP39" s="722"/>
      <c r="AQ39" s="722"/>
      <c r="AR39" s="722"/>
      <c r="AS39" s="722"/>
      <c r="AT39" s="722"/>
    </row>
    <row r="40" spans="1:46" ht="31.5" thickBot="1">
      <c r="A40" s="1366" t="s">
        <v>676</v>
      </c>
      <c r="B40" s="1367"/>
      <c r="C40" s="1368"/>
      <c r="D40" s="727" t="s">
        <v>1145</v>
      </c>
      <c r="E40" s="678">
        <v>0</v>
      </c>
      <c r="F40" s="678">
        <v>0</v>
      </c>
      <c r="G40" s="678">
        <v>0</v>
      </c>
      <c r="H40" s="678">
        <v>0</v>
      </c>
      <c r="I40" s="678">
        <v>0</v>
      </c>
      <c r="J40" s="678">
        <v>0</v>
      </c>
      <c r="K40" s="678">
        <v>0</v>
      </c>
      <c r="L40" s="678">
        <v>0</v>
      </c>
      <c r="M40" s="678">
        <v>0</v>
      </c>
      <c r="N40" s="678">
        <v>278000</v>
      </c>
      <c r="O40" s="678">
        <v>0</v>
      </c>
      <c r="P40" s="678">
        <v>278000</v>
      </c>
      <c r="Q40" s="678">
        <v>0</v>
      </c>
      <c r="R40" s="678">
        <v>0</v>
      </c>
      <c r="S40" s="1204">
        <v>0</v>
      </c>
      <c r="T40" s="1204">
        <v>0</v>
      </c>
      <c r="U40" s="678">
        <v>0</v>
      </c>
      <c r="V40" s="678">
        <v>0</v>
      </c>
      <c r="W40" s="678">
        <v>0</v>
      </c>
      <c r="X40" s="678">
        <v>0</v>
      </c>
      <c r="Y40" s="678">
        <v>0</v>
      </c>
      <c r="Z40" s="678">
        <v>0</v>
      </c>
      <c r="AA40" s="678">
        <v>0</v>
      </c>
      <c r="AB40" s="678">
        <v>0</v>
      </c>
      <c r="AC40" s="678">
        <v>0</v>
      </c>
      <c r="AD40" s="767">
        <v>0</v>
      </c>
      <c r="AE40" s="1195">
        <v>0</v>
      </c>
      <c r="AF40" s="722"/>
      <c r="AG40" s="722"/>
      <c r="AH40" s="722"/>
      <c r="AI40" s="722"/>
      <c r="AJ40" s="722"/>
      <c r="AK40" s="722"/>
      <c r="AL40" s="722"/>
      <c r="AM40" s="722"/>
      <c r="AN40" s="722"/>
      <c r="AO40" s="722"/>
      <c r="AP40" s="722"/>
      <c r="AQ40" s="722"/>
      <c r="AR40" s="722"/>
      <c r="AS40" s="722"/>
      <c r="AT40" s="722"/>
    </row>
    <row r="41" spans="1:46" ht="24" customHeight="1" thickBot="1">
      <c r="A41" s="1360">
        <v>25000000000</v>
      </c>
      <c r="B41" s="1361"/>
      <c r="C41" s="1362"/>
      <c r="D41" s="725" t="s">
        <v>969</v>
      </c>
      <c r="E41" s="980">
        <f aca="true" t="shared" si="0" ref="E41:J41">+E40+E39+E16</f>
        <v>22404239</v>
      </c>
      <c r="F41" s="980">
        <f t="shared" si="0"/>
        <v>1018083800</v>
      </c>
      <c r="G41" s="980">
        <f t="shared" si="0"/>
        <v>715271600</v>
      </c>
      <c r="H41" s="980">
        <f t="shared" si="0"/>
        <v>47836200</v>
      </c>
      <c r="I41" s="980">
        <f t="shared" si="0"/>
        <v>55695100</v>
      </c>
      <c r="J41" s="980">
        <f t="shared" si="0"/>
        <v>18048500</v>
      </c>
      <c r="K41" s="980">
        <f aca="true" t="shared" si="1" ref="K41:S41">+K40+K39+K16</f>
        <v>36423600</v>
      </c>
      <c r="L41" s="980">
        <f t="shared" si="1"/>
        <v>1581600</v>
      </c>
      <c r="M41" s="980">
        <f t="shared" si="1"/>
        <v>34842000</v>
      </c>
      <c r="N41" s="980">
        <f t="shared" si="1"/>
        <v>44466300</v>
      </c>
      <c r="O41" s="980">
        <f t="shared" si="1"/>
        <v>15495100</v>
      </c>
      <c r="P41" s="980">
        <f t="shared" si="1"/>
        <v>278000</v>
      </c>
      <c r="Q41" s="980">
        <f t="shared" si="1"/>
        <v>28693200</v>
      </c>
      <c r="R41" s="980">
        <f t="shared" si="1"/>
        <v>5155700</v>
      </c>
      <c r="S41" s="1207">
        <f t="shared" si="1"/>
        <v>8717431</v>
      </c>
      <c r="T41" s="1207">
        <f aca="true" t="shared" si="2" ref="T41:AE41">+T40+T39+T16</f>
        <v>3022300</v>
      </c>
      <c r="U41" s="980">
        <f t="shared" si="2"/>
        <v>630400</v>
      </c>
      <c r="V41" s="980">
        <f t="shared" si="2"/>
        <v>756000</v>
      </c>
      <c r="W41" s="980">
        <f>+W40+W39+W16</f>
        <v>992400</v>
      </c>
      <c r="X41" s="684">
        <f t="shared" si="2"/>
        <v>131553</v>
      </c>
      <c r="Y41" s="684">
        <f t="shared" si="2"/>
        <v>500000</v>
      </c>
      <c r="Z41" s="684">
        <f>+Z40+Z39+Z16</f>
        <v>248078</v>
      </c>
      <c r="AA41" s="684">
        <f t="shared" si="2"/>
        <v>2436700</v>
      </c>
      <c r="AB41" s="684">
        <f>+AB40+AB39+AB16</f>
        <v>9398684</v>
      </c>
      <c r="AC41" s="684">
        <f t="shared" si="2"/>
        <v>1473300</v>
      </c>
      <c r="AD41" s="768">
        <f t="shared" si="2"/>
        <v>47586300</v>
      </c>
      <c r="AE41" s="1056">
        <f t="shared" si="2"/>
        <v>5078600</v>
      </c>
      <c r="AF41" s="722"/>
      <c r="AG41" s="722"/>
      <c r="AH41" s="722"/>
      <c r="AI41" s="722"/>
      <c r="AJ41" s="722"/>
      <c r="AK41" s="722"/>
      <c r="AL41" s="722"/>
      <c r="AM41" s="722"/>
      <c r="AN41" s="722"/>
      <c r="AO41" s="722"/>
      <c r="AP41" s="722"/>
      <c r="AQ41" s="722"/>
      <c r="AR41" s="722"/>
      <c r="AS41" s="722"/>
      <c r="AT41" s="722"/>
    </row>
    <row r="42" spans="1:45" ht="12.75">
      <c r="A42" s="728"/>
      <c r="B42" s="728"/>
      <c r="C42" s="728"/>
      <c r="J42" s="722"/>
      <c r="K42" s="722"/>
      <c r="L42" s="722"/>
      <c r="M42" s="722"/>
      <c r="N42" s="722"/>
      <c r="O42" s="722"/>
      <c r="P42" s="722"/>
      <c r="Q42" s="722"/>
      <c r="R42" s="722"/>
      <c r="S42" s="722"/>
      <c r="T42" s="722"/>
      <c r="U42" s="722"/>
      <c r="V42" s="722"/>
      <c r="W42" s="722"/>
      <c r="X42" s="722"/>
      <c r="Y42" s="722"/>
      <c r="Z42" s="722"/>
      <c r="AA42" s="722"/>
      <c r="AB42" s="722"/>
      <c r="AC42" s="722"/>
      <c r="AD42" s="722"/>
      <c r="AE42" s="722"/>
      <c r="AF42" s="722"/>
      <c r="AG42" s="722"/>
      <c r="AH42" s="722"/>
      <c r="AI42" s="722"/>
      <c r="AJ42" s="722"/>
      <c r="AK42" s="722"/>
      <c r="AL42" s="722"/>
      <c r="AM42" s="722"/>
      <c r="AN42" s="722"/>
      <c r="AO42" s="722"/>
      <c r="AP42" s="722"/>
      <c r="AQ42" s="722"/>
      <c r="AR42" s="722"/>
      <c r="AS42" s="722"/>
    </row>
    <row r="43" spans="1:45" ht="12.75">
      <c r="A43" s="728"/>
      <c r="B43" s="728"/>
      <c r="C43" s="728"/>
      <c r="J43" s="722"/>
      <c r="K43" s="722"/>
      <c r="L43" s="722"/>
      <c r="M43" s="722"/>
      <c r="N43" s="722"/>
      <c r="O43" s="722"/>
      <c r="P43" s="722"/>
      <c r="Q43" s="722"/>
      <c r="R43" s="722"/>
      <c r="S43" s="722"/>
      <c r="T43" s="722"/>
      <c r="U43" s="722"/>
      <c r="V43" s="722"/>
      <c r="W43" s="722"/>
      <c r="X43" s="722"/>
      <c r="Y43" s="722"/>
      <c r="Z43" s="722"/>
      <c r="AA43" s="722"/>
      <c r="AB43" s="722"/>
      <c r="AC43" s="722"/>
      <c r="AD43" s="722"/>
      <c r="AE43" s="722"/>
      <c r="AF43" s="722"/>
      <c r="AG43" s="722"/>
      <c r="AH43" s="722"/>
      <c r="AI43" s="722">
        <v>0</v>
      </c>
      <c r="AJ43" s="722"/>
      <c r="AK43" s="722"/>
      <c r="AL43" s="722"/>
      <c r="AM43" s="722"/>
      <c r="AN43" s="722"/>
      <c r="AO43" s="722"/>
      <c r="AP43" s="722"/>
      <c r="AQ43" s="722"/>
      <c r="AR43" s="722"/>
      <c r="AS43" s="722"/>
    </row>
    <row r="44" spans="1:45" ht="12.75">
      <c r="A44" s="728"/>
      <c r="B44" s="728"/>
      <c r="C44" s="728"/>
      <c r="E44" s="1266"/>
      <c r="F44" s="1266"/>
      <c r="G44" s="1266"/>
      <c r="H44" s="1266"/>
      <c r="I44" s="1266"/>
      <c r="J44" s="1266"/>
      <c r="K44" s="1266"/>
      <c r="L44" s="1266"/>
      <c r="M44" s="1266"/>
      <c r="N44" s="1266"/>
      <c r="O44" s="1266"/>
      <c r="P44" s="1266"/>
      <c r="Q44" s="1266"/>
      <c r="R44" s="1266"/>
      <c r="S44" s="1266"/>
      <c r="T44" s="1266"/>
      <c r="U44" s="1266"/>
      <c r="V44" s="1266"/>
      <c r="W44" s="1266"/>
      <c r="X44" s="1266"/>
      <c r="Y44" s="1266"/>
      <c r="Z44" s="1266"/>
      <c r="AA44" s="1266"/>
      <c r="AB44" s="1266"/>
      <c r="AC44" s="1266"/>
      <c r="AD44" s="1266"/>
      <c r="AE44" s="1266"/>
      <c r="AF44" s="722"/>
      <c r="AG44" s="722"/>
      <c r="AH44" s="722"/>
      <c r="AI44" s="722"/>
      <c r="AJ44" s="722"/>
      <c r="AK44" s="722"/>
      <c r="AL44" s="722"/>
      <c r="AM44" s="722"/>
      <c r="AN44" s="722"/>
      <c r="AO44" s="722"/>
      <c r="AP44" s="722"/>
      <c r="AQ44" s="722"/>
      <c r="AR44" s="722"/>
      <c r="AS44" s="722"/>
    </row>
    <row r="45" spans="1:45" ht="12.75">
      <c r="A45" s="728"/>
      <c r="B45" s="728"/>
      <c r="C45" s="728"/>
      <c r="J45" s="722"/>
      <c r="K45" s="722"/>
      <c r="L45" s="722"/>
      <c r="M45" s="722"/>
      <c r="N45" s="722"/>
      <c r="O45" s="722"/>
      <c r="P45" s="722"/>
      <c r="Q45" s="722"/>
      <c r="R45" s="722"/>
      <c r="S45" s="722"/>
      <c r="T45" s="722"/>
      <c r="U45" s="722"/>
      <c r="V45" s="722"/>
      <c r="W45" s="722"/>
      <c r="X45" s="722"/>
      <c r="Y45" s="722"/>
      <c r="Z45" s="722"/>
      <c r="AA45" s="722"/>
      <c r="AB45" s="722"/>
      <c r="AC45" s="722"/>
      <c r="AD45" s="722"/>
      <c r="AE45" s="722"/>
      <c r="AF45" s="722"/>
      <c r="AG45" s="722"/>
      <c r="AH45" s="722"/>
      <c r="AI45" s="722"/>
      <c r="AJ45" s="722"/>
      <c r="AK45" s="722"/>
      <c r="AL45" s="722"/>
      <c r="AM45" s="722"/>
      <c r="AN45" s="722"/>
      <c r="AO45" s="722"/>
      <c r="AP45" s="722"/>
      <c r="AQ45" s="722"/>
      <c r="AR45" s="722"/>
      <c r="AS45" s="722"/>
    </row>
    <row r="46" spans="1:45" ht="12.75">
      <c r="A46" s="728"/>
      <c r="B46" s="728"/>
      <c r="C46" s="728"/>
      <c r="J46" s="722"/>
      <c r="K46" s="722"/>
      <c r="L46" s="722"/>
      <c r="M46" s="722"/>
      <c r="N46" s="722"/>
      <c r="O46" s="722"/>
      <c r="P46" s="722"/>
      <c r="Q46" s="722"/>
      <c r="R46" s="722"/>
      <c r="S46" s="722"/>
      <c r="T46" s="722"/>
      <c r="U46" s="722"/>
      <c r="V46" s="722"/>
      <c r="W46" s="722"/>
      <c r="X46" s="722"/>
      <c r="Y46" s="722"/>
      <c r="Z46" s="722"/>
      <c r="AA46" s="722"/>
      <c r="AB46" s="722"/>
      <c r="AC46" s="722"/>
      <c r="AD46" s="722"/>
      <c r="AE46" s="722"/>
      <c r="AF46" s="722"/>
      <c r="AG46" s="722"/>
      <c r="AH46" s="722"/>
      <c r="AI46" s="722"/>
      <c r="AJ46" s="722"/>
      <c r="AK46" s="722"/>
      <c r="AL46" s="722"/>
      <c r="AM46" s="722"/>
      <c r="AN46" s="722"/>
      <c r="AO46" s="722"/>
      <c r="AP46" s="722"/>
      <c r="AQ46" s="722"/>
      <c r="AR46" s="722"/>
      <c r="AS46" s="722"/>
    </row>
    <row r="47" spans="1:45" ht="12.75">
      <c r="A47" s="728"/>
      <c r="B47" s="728"/>
      <c r="C47" s="728"/>
      <c r="J47" s="722"/>
      <c r="K47" s="722"/>
      <c r="L47" s="722"/>
      <c r="M47" s="722"/>
      <c r="N47" s="722"/>
      <c r="O47" s="722"/>
      <c r="P47" s="722"/>
      <c r="Q47" s="722"/>
      <c r="R47" s="722"/>
      <c r="S47" s="722"/>
      <c r="T47" s="722"/>
      <c r="U47" s="722"/>
      <c r="V47" s="722"/>
      <c r="W47" s="722"/>
      <c r="X47" s="722"/>
      <c r="Y47" s="722"/>
      <c r="Z47" s="722"/>
      <c r="AA47" s="722"/>
      <c r="AB47" s="722"/>
      <c r="AC47" s="722"/>
      <c r="AD47" s="722"/>
      <c r="AE47" s="722"/>
      <c r="AF47" s="722"/>
      <c r="AG47" s="722"/>
      <c r="AH47" s="722"/>
      <c r="AI47" s="722"/>
      <c r="AJ47" s="722"/>
      <c r="AK47" s="722"/>
      <c r="AL47" s="722"/>
      <c r="AM47" s="722"/>
      <c r="AN47" s="722"/>
      <c r="AO47" s="722"/>
      <c r="AP47" s="722"/>
      <c r="AQ47" s="722"/>
      <c r="AR47" s="722"/>
      <c r="AS47" s="722"/>
    </row>
    <row r="48" spans="1:45" ht="12.75">
      <c r="A48" s="728"/>
      <c r="B48" s="728"/>
      <c r="C48" s="728"/>
      <c r="J48" s="722"/>
      <c r="K48" s="722"/>
      <c r="L48" s="722"/>
      <c r="M48" s="722"/>
      <c r="N48" s="722"/>
      <c r="O48" s="722"/>
      <c r="P48" s="722"/>
      <c r="Q48" s="722"/>
      <c r="R48" s="722"/>
      <c r="S48" s="722"/>
      <c r="T48" s="722"/>
      <c r="U48" s="722"/>
      <c r="V48" s="722"/>
      <c r="W48" s="722"/>
      <c r="X48" s="722"/>
      <c r="Y48" s="722"/>
      <c r="Z48" s="722"/>
      <c r="AA48" s="722"/>
      <c r="AB48" s="722"/>
      <c r="AC48" s="722"/>
      <c r="AD48" s="722"/>
      <c r="AE48" s="722"/>
      <c r="AF48" s="722"/>
      <c r="AG48" s="722"/>
      <c r="AH48" s="722"/>
      <c r="AI48" s="722"/>
      <c r="AJ48" s="722"/>
      <c r="AK48" s="722"/>
      <c r="AL48" s="722"/>
      <c r="AM48" s="722"/>
      <c r="AN48" s="722"/>
      <c r="AO48" s="722"/>
      <c r="AP48" s="722"/>
      <c r="AQ48" s="722"/>
      <c r="AR48" s="722"/>
      <c r="AS48" s="722"/>
    </row>
    <row r="49" spans="1:45" ht="12.75">
      <c r="A49" s="728"/>
      <c r="B49" s="728"/>
      <c r="C49" s="728"/>
      <c r="J49" s="722"/>
      <c r="K49" s="722"/>
      <c r="L49" s="722"/>
      <c r="M49" s="722"/>
      <c r="N49" s="722"/>
      <c r="O49" s="722"/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2"/>
      <c r="AA49" s="722"/>
      <c r="AB49" s="722"/>
      <c r="AC49" s="722"/>
      <c r="AD49" s="722"/>
      <c r="AE49" s="722"/>
      <c r="AF49" s="722"/>
      <c r="AG49" s="722"/>
      <c r="AH49" s="722"/>
      <c r="AI49" s="722"/>
      <c r="AJ49" s="722"/>
      <c r="AK49" s="722"/>
      <c r="AL49" s="722"/>
      <c r="AM49" s="722"/>
      <c r="AN49" s="722"/>
      <c r="AO49" s="722"/>
      <c r="AP49" s="722"/>
      <c r="AQ49" s="722"/>
      <c r="AR49" s="722"/>
      <c r="AS49" s="722"/>
    </row>
    <row r="50" spans="1:45" ht="12.75">
      <c r="A50" s="728"/>
      <c r="B50" s="728"/>
      <c r="C50" s="728"/>
      <c r="J50" s="722"/>
      <c r="K50" s="722"/>
      <c r="L50" s="722"/>
      <c r="M50" s="722"/>
      <c r="N50" s="722"/>
      <c r="O50" s="722"/>
      <c r="P50" s="722"/>
      <c r="Q50" s="722"/>
      <c r="R50" s="722"/>
      <c r="S50" s="722"/>
      <c r="T50" s="722"/>
      <c r="U50" s="722"/>
      <c r="V50" s="722"/>
      <c r="W50" s="722"/>
      <c r="X50" s="722"/>
      <c r="Y50" s="722"/>
      <c r="Z50" s="722"/>
      <c r="AA50" s="722"/>
      <c r="AB50" s="722"/>
      <c r="AC50" s="722"/>
      <c r="AD50" s="722"/>
      <c r="AE50" s="722"/>
      <c r="AF50" s="722"/>
      <c r="AG50" s="722"/>
      <c r="AH50" s="722"/>
      <c r="AI50" s="722"/>
      <c r="AJ50" s="722"/>
      <c r="AK50" s="722"/>
      <c r="AL50" s="722"/>
      <c r="AM50" s="722"/>
      <c r="AN50" s="722"/>
      <c r="AO50" s="722"/>
      <c r="AP50" s="722"/>
      <c r="AQ50" s="722"/>
      <c r="AR50" s="722"/>
      <c r="AS50" s="722"/>
    </row>
    <row r="51" spans="1:45" ht="12.75">
      <c r="A51" s="728"/>
      <c r="B51" s="728"/>
      <c r="C51" s="728"/>
      <c r="J51" s="722"/>
      <c r="K51" s="722"/>
      <c r="L51" s="722"/>
      <c r="M51" s="722"/>
      <c r="N51" s="722"/>
      <c r="O51" s="722"/>
      <c r="P51" s="722"/>
      <c r="Q51" s="722"/>
      <c r="R51" s="722"/>
      <c r="S51" s="722"/>
      <c r="T51" s="722"/>
      <c r="U51" s="722"/>
      <c r="V51" s="722"/>
      <c r="W51" s="722"/>
      <c r="X51" s="722"/>
      <c r="Y51" s="722"/>
      <c r="Z51" s="722"/>
      <c r="AA51" s="722"/>
      <c r="AB51" s="722"/>
      <c r="AC51" s="722"/>
      <c r="AD51" s="722"/>
      <c r="AE51" s="722"/>
      <c r="AF51" s="722"/>
      <c r="AG51" s="722"/>
      <c r="AH51" s="722"/>
      <c r="AI51" s="722"/>
      <c r="AJ51" s="722"/>
      <c r="AK51" s="722"/>
      <c r="AL51" s="722"/>
      <c r="AM51" s="722"/>
      <c r="AN51" s="722"/>
      <c r="AO51" s="722"/>
      <c r="AP51" s="722"/>
      <c r="AQ51" s="722"/>
      <c r="AR51" s="722"/>
      <c r="AS51" s="722"/>
    </row>
    <row r="52" spans="1:45" ht="12.75">
      <c r="A52" s="728"/>
      <c r="B52" s="728"/>
      <c r="C52" s="728"/>
      <c r="J52" s="722"/>
      <c r="K52" s="722"/>
      <c r="L52" s="722"/>
      <c r="M52" s="722"/>
      <c r="N52" s="722"/>
      <c r="O52" s="722"/>
      <c r="P52" s="722"/>
      <c r="Q52" s="722"/>
      <c r="R52" s="722"/>
      <c r="S52" s="722"/>
      <c r="T52" s="722"/>
      <c r="U52" s="722"/>
      <c r="V52" s="722"/>
      <c r="W52" s="722"/>
      <c r="X52" s="722"/>
      <c r="Y52" s="722"/>
      <c r="Z52" s="722"/>
      <c r="AA52" s="722"/>
      <c r="AB52" s="722"/>
      <c r="AC52" s="722"/>
      <c r="AD52" s="722"/>
      <c r="AE52" s="722"/>
      <c r="AF52" s="722"/>
      <c r="AG52" s="722"/>
      <c r="AH52" s="722"/>
      <c r="AI52" s="722"/>
      <c r="AJ52" s="722"/>
      <c r="AK52" s="722"/>
      <c r="AL52" s="722"/>
      <c r="AM52" s="722"/>
      <c r="AN52" s="722"/>
      <c r="AO52" s="722"/>
      <c r="AP52" s="722"/>
      <c r="AQ52" s="722"/>
      <c r="AR52" s="722"/>
      <c r="AS52" s="722"/>
    </row>
    <row r="53" spans="1:45" ht="12.75">
      <c r="A53" s="728"/>
      <c r="B53" s="728"/>
      <c r="C53" s="728"/>
      <c r="J53" s="722"/>
      <c r="K53" s="722"/>
      <c r="L53" s="722"/>
      <c r="M53" s="722"/>
      <c r="N53" s="722"/>
      <c r="O53" s="722"/>
      <c r="P53" s="722"/>
      <c r="Q53" s="722"/>
      <c r="R53" s="722"/>
      <c r="S53" s="722"/>
      <c r="T53" s="722"/>
      <c r="U53" s="722"/>
      <c r="V53" s="722"/>
      <c r="W53" s="722"/>
      <c r="X53" s="722"/>
      <c r="Y53" s="722"/>
      <c r="Z53" s="722"/>
      <c r="AA53" s="722"/>
      <c r="AB53" s="722"/>
      <c r="AC53" s="722"/>
      <c r="AD53" s="722"/>
      <c r="AE53" s="722"/>
      <c r="AF53" s="722"/>
      <c r="AG53" s="722"/>
      <c r="AH53" s="722"/>
      <c r="AI53" s="722"/>
      <c r="AJ53" s="722"/>
      <c r="AK53" s="722"/>
      <c r="AL53" s="722"/>
      <c r="AM53" s="722"/>
      <c r="AN53" s="722"/>
      <c r="AO53" s="722"/>
      <c r="AP53" s="722"/>
      <c r="AQ53" s="722"/>
      <c r="AR53" s="722"/>
      <c r="AS53" s="722"/>
    </row>
    <row r="54" spans="1:45" ht="12.75">
      <c r="A54" s="728"/>
      <c r="B54" s="728"/>
      <c r="C54" s="728"/>
      <c r="J54" s="722"/>
      <c r="K54" s="722"/>
      <c r="L54" s="722"/>
      <c r="M54" s="722"/>
      <c r="N54" s="722"/>
      <c r="O54" s="722"/>
      <c r="P54" s="722"/>
      <c r="Q54" s="722"/>
      <c r="R54" s="722"/>
      <c r="S54" s="722"/>
      <c r="T54" s="722"/>
      <c r="U54" s="722"/>
      <c r="V54" s="722"/>
      <c r="W54" s="722"/>
      <c r="X54" s="722"/>
      <c r="Y54" s="722"/>
      <c r="Z54" s="722"/>
      <c r="AA54" s="722"/>
      <c r="AB54" s="722"/>
      <c r="AC54" s="722"/>
      <c r="AD54" s="722"/>
      <c r="AE54" s="722"/>
      <c r="AF54" s="722"/>
      <c r="AG54" s="722"/>
      <c r="AH54" s="722"/>
      <c r="AI54" s="722"/>
      <c r="AJ54" s="722"/>
      <c r="AK54" s="722"/>
      <c r="AL54" s="722"/>
      <c r="AM54" s="722"/>
      <c r="AN54" s="722"/>
      <c r="AO54" s="722"/>
      <c r="AP54" s="722"/>
      <c r="AQ54" s="722"/>
      <c r="AR54" s="722"/>
      <c r="AS54" s="722"/>
    </row>
    <row r="55" spans="1:45" ht="12.75">
      <c r="A55" s="728"/>
      <c r="B55" s="728"/>
      <c r="C55" s="728"/>
      <c r="J55" s="722"/>
      <c r="K55" s="722"/>
      <c r="L55" s="722"/>
      <c r="M55" s="722"/>
      <c r="N55" s="722"/>
      <c r="O55" s="722"/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2"/>
      <c r="AL55" s="722"/>
      <c r="AM55" s="722"/>
      <c r="AN55" s="722"/>
      <c r="AO55" s="722"/>
      <c r="AP55" s="722"/>
      <c r="AQ55" s="722"/>
      <c r="AR55" s="722"/>
      <c r="AS55" s="722"/>
    </row>
    <row r="56" spans="1:45" ht="12.75">
      <c r="A56" s="728"/>
      <c r="B56" s="728"/>
      <c r="C56" s="728"/>
      <c r="J56" s="722"/>
      <c r="K56" s="722"/>
      <c r="L56" s="722"/>
      <c r="M56" s="722"/>
      <c r="N56" s="722"/>
      <c r="O56" s="722"/>
      <c r="P56" s="722"/>
      <c r="Q56" s="722"/>
      <c r="R56" s="722"/>
      <c r="S56" s="722"/>
      <c r="T56" s="722"/>
      <c r="U56" s="722"/>
      <c r="V56" s="722"/>
      <c r="W56" s="722"/>
      <c r="X56" s="722"/>
      <c r="Y56" s="722"/>
      <c r="Z56" s="722"/>
      <c r="AA56" s="722"/>
      <c r="AB56" s="722"/>
      <c r="AC56" s="722"/>
      <c r="AD56" s="722"/>
      <c r="AE56" s="722"/>
      <c r="AF56" s="722"/>
      <c r="AG56" s="722"/>
      <c r="AH56" s="722"/>
      <c r="AI56" s="722"/>
      <c r="AJ56" s="722"/>
      <c r="AK56" s="722"/>
      <c r="AL56" s="722"/>
      <c r="AM56" s="722"/>
      <c r="AN56" s="722"/>
      <c r="AO56" s="722"/>
      <c r="AP56" s="722"/>
      <c r="AQ56" s="722"/>
      <c r="AR56" s="722"/>
      <c r="AS56" s="722"/>
    </row>
    <row r="57" spans="1:45" ht="12.75">
      <c r="A57" s="728"/>
      <c r="B57" s="728"/>
      <c r="C57" s="728"/>
      <c r="J57" s="722"/>
      <c r="K57" s="722"/>
      <c r="L57" s="722"/>
      <c r="M57" s="722"/>
      <c r="N57" s="722"/>
      <c r="O57" s="722"/>
      <c r="P57" s="722"/>
      <c r="Q57" s="722"/>
      <c r="R57" s="722"/>
      <c r="S57" s="722"/>
      <c r="T57" s="722"/>
      <c r="U57" s="722"/>
      <c r="V57" s="722"/>
      <c r="W57" s="722"/>
      <c r="X57" s="722"/>
      <c r="Y57" s="722"/>
      <c r="Z57" s="722"/>
      <c r="AA57" s="722"/>
      <c r="AB57" s="722"/>
      <c r="AC57" s="722"/>
      <c r="AD57" s="722"/>
      <c r="AE57" s="722"/>
      <c r="AF57" s="722"/>
      <c r="AG57" s="722"/>
      <c r="AH57" s="722"/>
      <c r="AI57" s="722"/>
      <c r="AJ57" s="722"/>
      <c r="AK57" s="722"/>
      <c r="AL57" s="722"/>
      <c r="AM57" s="722"/>
      <c r="AN57" s="722"/>
      <c r="AO57" s="722"/>
      <c r="AP57" s="722"/>
      <c r="AQ57" s="722"/>
      <c r="AR57" s="722"/>
      <c r="AS57" s="722"/>
    </row>
    <row r="58" spans="1:45" ht="12.75">
      <c r="A58" s="728"/>
      <c r="B58" s="728"/>
      <c r="C58" s="728"/>
      <c r="J58" s="722"/>
      <c r="K58" s="722"/>
      <c r="L58" s="722"/>
      <c r="M58" s="722"/>
      <c r="N58" s="722"/>
      <c r="O58" s="722"/>
      <c r="P58" s="722"/>
      <c r="Q58" s="722"/>
      <c r="R58" s="722"/>
      <c r="S58" s="722"/>
      <c r="T58" s="722"/>
      <c r="U58" s="722"/>
      <c r="V58" s="722"/>
      <c r="W58" s="722"/>
      <c r="X58" s="722"/>
      <c r="Y58" s="722"/>
      <c r="Z58" s="722"/>
      <c r="AA58" s="722"/>
      <c r="AB58" s="722"/>
      <c r="AC58" s="722"/>
      <c r="AD58" s="722"/>
      <c r="AE58" s="722"/>
      <c r="AF58" s="722"/>
      <c r="AG58" s="722"/>
      <c r="AH58" s="722"/>
      <c r="AI58" s="722"/>
      <c r="AJ58" s="722"/>
      <c r="AK58" s="722"/>
      <c r="AL58" s="722"/>
      <c r="AM58" s="722"/>
      <c r="AN58" s="722"/>
      <c r="AO58" s="722"/>
      <c r="AP58" s="722"/>
      <c r="AQ58" s="722"/>
      <c r="AR58" s="722"/>
      <c r="AS58" s="722"/>
    </row>
    <row r="59" spans="1:45" ht="12.75">
      <c r="A59" s="728"/>
      <c r="B59" s="728"/>
      <c r="C59" s="728"/>
      <c r="J59" s="722"/>
      <c r="K59" s="722"/>
      <c r="L59" s="722"/>
      <c r="M59" s="722"/>
      <c r="N59" s="722"/>
      <c r="O59" s="722"/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2"/>
      <c r="AA59" s="722"/>
      <c r="AB59" s="722"/>
      <c r="AC59" s="722"/>
      <c r="AD59" s="722"/>
      <c r="AE59" s="722"/>
      <c r="AF59" s="722"/>
      <c r="AG59" s="722"/>
      <c r="AH59" s="722"/>
      <c r="AI59" s="722"/>
      <c r="AJ59" s="722"/>
      <c r="AK59" s="722"/>
      <c r="AL59" s="722"/>
      <c r="AM59" s="722"/>
      <c r="AN59" s="722"/>
      <c r="AO59" s="722"/>
      <c r="AP59" s="722"/>
      <c r="AQ59" s="722"/>
      <c r="AR59" s="722"/>
      <c r="AS59" s="722"/>
    </row>
    <row r="60" spans="1:45" ht="12.75">
      <c r="A60" s="728"/>
      <c r="B60" s="728"/>
      <c r="C60" s="728"/>
      <c r="J60" s="722"/>
      <c r="K60" s="722"/>
      <c r="L60" s="722"/>
      <c r="M60" s="722"/>
      <c r="N60" s="722"/>
      <c r="O60" s="722"/>
      <c r="P60" s="722"/>
      <c r="Q60" s="722"/>
      <c r="R60" s="722"/>
      <c r="S60" s="722"/>
      <c r="T60" s="722"/>
      <c r="U60" s="722"/>
      <c r="V60" s="722"/>
      <c r="W60" s="722"/>
      <c r="X60" s="722"/>
      <c r="Y60" s="722"/>
      <c r="Z60" s="722"/>
      <c r="AA60" s="722"/>
      <c r="AB60" s="722"/>
      <c r="AC60" s="722"/>
      <c r="AD60" s="722"/>
      <c r="AE60" s="722"/>
      <c r="AF60" s="722"/>
      <c r="AG60" s="722"/>
      <c r="AH60" s="722"/>
      <c r="AI60" s="722"/>
      <c r="AJ60" s="722"/>
      <c r="AK60" s="722"/>
      <c r="AL60" s="722"/>
      <c r="AM60" s="722"/>
      <c r="AN60" s="722"/>
      <c r="AO60" s="722"/>
      <c r="AP60" s="722"/>
      <c r="AQ60" s="722"/>
      <c r="AR60" s="722"/>
      <c r="AS60" s="722"/>
    </row>
    <row r="61" spans="1:45" ht="12.75">
      <c r="A61" s="728"/>
      <c r="B61" s="728"/>
      <c r="C61" s="728"/>
      <c r="J61" s="722"/>
      <c r="K61" s="722"/>
      <c r="L61" s="722"/>
      <c r="M61" s="722"/>
      <c r="N61" s="722"/>
      <c r="O61" s="722"/>
      <c r="P61" s="722"/>
      <c r="Q61" s="722"/>
      <c r="R61" s="722"/>
      <c r="S61" s="722"/>
      <c r="T61" s="722"/>
      <c r="U61" s="722"/>
      <c r="V61" s="722"/>
      <c r="W61" s="722"/>
      <c r="X61" s="722"/>
      <c r="Y61" s="722"/>
      <c r="Z61" s="722"/>
      <c r="AA61" s="722"/>
      <c r="AB61" s="722"/>
      <c r="AC61" s="722"/>
      <c r="AD61" s="722"/>
      <c r="AE61" s="722"/>
      <c r="AF61" s="722"/>
      <c r="AG61" s="722"/>
      <c r="AH61" s="722"/>
      <c r="AI61" s="722"/>
      <c r="AJ61" s="722"/>
      <c r="AK61" s="722"/>
      <c r="AL61" s="722"/>
      <c r="AM61" s="722"/>
      <c r="AN61" s="722"/>
      <c r="AO61" s="722"/>
      <c r="AP61" s="722"/>
      <c r="AQ61" s="722"/>
      <c r="AR61" s="722"/>
      <c r="AS61" s="722"/>
    </row>
    <row r="62" spans="1:45" ht="12.75">
      <c r="A62" s="728"/>
      <c r="B62" s="728"/>
      <c r="C62" s="728"/>
      <c r="J62" s="722"/>
      <c r="K62" s="722"/>
      <c r="L62" s="722"/>
      <c r="M62" s="722"/>
      <c r="N62" s="722"/>
      <c r="O62" s="722"/>
      <c r="P62" s="722"/>
      <c r="Q62" s="722"/>
      <c r="R62" s="722"/>
      <c r="S62" s="722"/>
      <c r="T62" s="722"/>
      <c r="U62" s="722"/>
      <c r="V62" s="722"/>
      <c r="W62" s="722"/>
      <c r="X62" s="722"/>
      <c r="Y62" s="722"/>
      <c r="Z62" s="722"/>
      <c r="AA62" s="722"/>
      <c r="AB62" s="722"/>
      <c r="AC62" s="722"/>
      <c r="AD62" s="722"/>
      <c r="AE62" s="722"/>
      <c r="AF62" s="722"/>
      <c r="AG62" s="722"/>
      <c r="AH62" s="722"/>
      <c r="AI62" s="722"/>
      <c r="AJ62" s="722"/>
      <c r="AK62" s="722"/>
      <c r="AL62" s="722"/>
      <c r="AM62" s="722"/>
      <c r="AN62" s="722"/>
      <c r="AO62" s="722"/>
      <c r="AP62" s="722"/>
      <c r="AQ62" s="722"/>
      <c r="AR62" s="722"/>
      <c r="AS62" s="722"/>
    </row>
    <row r="63" spans="1:45" ht="12.75">
      <c r="A63" s="728"/>
      <c r="B63" s="728"/>
      <c r="C63" s="728"/>
      <c r="J63" s="722"/>
      <c r="K63" s="722"/>
      <c r="L63" s="722"/>
      <c r="M63" s="722"/>
      <c r="N63" s="722"/>
      <c r="O63" s="722"/>
      <c r="P63" s="722"/>
      <c r="Q63" s="722"/>
      <c r="R63" s="722"/>
      <c r="S63" s="722"/>
      <c r="T63" s="722"/>
      <c r="U63" s="722"/>
      <c r="V63" s="722"/>
      <c r="W63" s="722"/>
      <c r="X63" s="722"/>
      <c r="Y63" s="722"/>
      <c r="Z63" s="722"/>
      <c r="AA63" s="722"/>
      <c r="AB63" s="722"/>
      <c r="AC63" s="722"/>
      <c r="AD63" s="722"/>
      <c r="AE63" s="722"/>
      <c r="AF63" s="722"/>
      <c r="AG63" s="722"/>
      <c r="AH63" s="722"/>
      <c r="AI63" s="722"/>
      <c r="AJ63" s="722"/>
      <c r="AK63" s="722"/>
      <c r="AL63" s="722"/>
      <c r="AM63" s="722"/>
      <c r="AN63" s="722"/>
      <c r="AO63" s="722"/>
      <c r="AP63" s="722"/>
      <c r="AQ63" s="722"/>
      <c r="AR63" s="722"/>
      <c r="AS63" s="722"/>
    </row>
    <row r="64" spans="1:45" ht="12.75">
      <c r="A64" s="728"/>
      <c r="B64" s="728"/>
      <c r="C64" s="728"/>
      <c r="J64" s="722"/>
      <c r="K64" s="722"/>
      <c r="L64" s="722"/>
      <c r="M64" s="722"/>
      <c r="N64" s="722"/>
      <c r="O64" s="722"/>
      <c r="P64" s="722"/>
      <c r="Q64" s="722"/>
      <c r="R64" s="722"/>
      <c r="S64" s="722"/>
      <c r="T64" s="722"/>
      <c r="U64" s="722"/>
      <c r="V64" s="722"/>
      <c r="W64" s="722"/>
      <c r="X64" s="722"/>
      <c r="Y64" s="722"/>
      <c r="Z64" s="722"/>
      <c r="AA64" s="722"/>
      <c r="AB64" s="722"/>
      <c r="AC64" s="722"/>
      <c r="AD64" s="722"/>
      <c r="AE64" s="722"/>
      <c r="AF64" s="722"/>
      <c r="AG64" s="722"/>
      <c r="AH64" s="722"/>
      <c r="AI64" s="722"/>
      <c r="AJ64" s="722"/>
      <c r="AK64" s="722"/>
      <c r="AL64" s="722"/>
      <c r="AM64" s="722"/>
      <c r="AN64" s="722"/>
      <c r="AO64" s="722"/>
      <c r="AP64" s="722"/>
      <c r="AQ64" s="722"/>
      <c r="AR64" s="722"/>
      <c r="AS64" s="722"/>
    </row>
    <row r="65" spans="1:45" ht="12.75">
      <c r="A65" s="728"/>
      <c r="B65" s="728"/>
      <c r="C65" s="728"/>
      <c r="J65" s="722"/>
      <c r="K65" s="722"/>
      <c r="L65" s="722"/>
      <c r="M65" s="722"/>
      <c r="N65" s="722"/>
      <c r="O65" s="722"/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2"/>
      <c r="AL65" s="722"/>
      <c r="AM65" s="722"/>
      <c r="AN65" s="722"/>
      <c r="AO65" s="722"/>
      <c r="AP65" s="722"/>
      <c r="AQ65" s="722"/>
      <c r="AR65" s="722"/>
      <c r="AS65" s="722"/>
    </row>
    <row r="66" spans="1:45" ht="12.75">
      <c r="A66" s="728"/>
      <c r="B66" s="728"/>
      <c r="C66" s="728"/>
      <c r="J66" s="722"/>
      <c r="K66" s="722"/>
      <c r="L66" s="722"/>
      <c r="M66" s="722"/>
      <c r="N66" s="722"/>
      <c r="O66" s="722"/>
      <c r="P66" s="722"/>
      <c r="Q66" s="722"/>
      <c r="R66" s="722"/>
      <c r="S66" s="722"/>
      <c r="T66" s="722"/>
      <c r="U66" s="722"/>
      <c r="V66" s="722"/>
      <c r="W66" s="722"/>
      <c r="X66" s="722"/>
      <c r="Y66" s="722"/>
      <c r="Z66" s="722"/>
      <c r="AA66" s="722"/>
      <c r="AB66" s="722"/>
      <c r="AC66" s="722"/>
      <c r="AD66" s="722"/>
      <c r="AE66" s="722"/>
      <c r="AF66" s="722"/>
      <c r="AG66" s="722"/>
      <c r="AH66" s="722"/>
      <c r="AI66" s="722"/>
      <c r="AJ66" s="722"/>
      <c r="AK66" s="722"/>
      <c r="AL66" s="722"/>
      <c r="AM66" s="722"/>
      <c r="AN66" s="722"/>
      <c r="AO66" s="722"/>
      <c r="AP66" s="722"/>
      <c r="AQ66" s="722"/>
      <c r="AR66" s="722"/>
      <c r="AS66" s="722"/>
    </row>
    <row r="67" spans="1:45" ht="12.75">
      <c r="A67" s="728"/>
      <c r="B67" s="728"/>
      <c r="C67" s="728"/>
      <c r="J67" s="722"/>
      <c r="K67" s="722"/>
      <c r="L67" s="722"/>
      <c r="M67" s="722"/>
      <c r="N67" s="722"/>
      <c r="O67" s="722"/>
      <c r="P67" s="722"/>
      <c r="Q67" s="722"/>
      <c r="R67" s="722"/>
      <c r="S67" s="722"/>
      <c r="T67" s="722"/>
      <c r="U67" s="722"/>
      <c r="V67" s="722"/>
      <c r="W67" s="722"/>
      <c r="X67" s="722"/>
      <c r="Y67" s="722"/>
      <c r="Z67" s="722"/>
      <c r="AA67" s="722"/>
      <c r="AB67" s="722"/>
      <c r="AC67" s="722"/>
      <c r="AD67" s="722"/>
      <c r="AE67" s="722"/>
      <c r="AF67" s="722"/>
      <c r="AG67" s="722"/>
      <c r="AH67" s="722"/>
      <c r="AI67" s="722"/>
      <c r="AJ67" s="722"/>
      <c r="AK67" s="722"/>
      <c r="AL67" s="722"/>
      <c r="AM67" s="722"/>
      <c r="AN67" s="722"/>
      <c r="AO67" s="722"/>
      <c r="AP67" s="722"/>
      <c r="AQ67" s="722"/>
      <c r="AR67" s="722"/>
      <c r="AS67" s="722"/>
    </row>
    <row r="68" spans="1:45" ht="12.75">
      <c r="A68" s="728"/>
      <c r="B68" s="728"/>
      <c r="C68" s="728"/>
      <c r="J68" s="722"/>
      <c r="K68" s="722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2"/>
      <c r="AS68" s="722"/>
    </row>
    <row r="69" spans="1:45" ht="12.75">
      <c r="A69" s="728"/>
      <c r="B69" s="728"/>
      <c r="C69" s="728"/>
      <c r="J69" s="722"/>
      <c r="K69" s="722"/>
      <c r="L69" s="722"/>
      <c r="M69" s="722"/>
      <c r="N69" s="722"/>
      <c r="O69" s="722"/>
      <c r="P69" s="722"/>
      <c r="Q69" s="722"/>
      <c r="R69" s="722"/>
      <c r="S69" s="722"/>
      <c r="T69" s="722"/>
      <c r="U69" s="722"/>
      <c r="V69" s="722"/>
      <c r="W69" s="722"/>
      <c r="X69" s="722"/>
      <c r="Y69" s="722"/>
      <c r="Z69" s="722"/>
      <c r="AA69" s="722"/>
      <c r="AB69" s="722"/>
      <c r="AC69" s="722"/>
      <c r="AD69" s="722"/>
      <c r="AE69" s="722"/>
      <c r="AF69" s="722"/>
      <c r="AG69" s="722"/>
      <c r="AH69" s="722"/>
      <c r="AI69" s="722"/>
      <c r="AJ69" s="722"/>
      <c r="AK69" s="722"/>
      <c r="AL69" s="722"/>
      <c r="AM69" s="722"/>
      <c r="AN69" s="722"/>
      <c r="AO69" s="722"/>
      <c r="AP69" s="722"/>
      <c r="AQ69" s="722"/>
      <c r="AR69" s="722"/>
      <c r="AS69" s="722"/>
    </row>
    <row r="70" spans="1:45" ht="12.75">
      <c r="A70" s="728"/>
      <c r="B70" s="728"/>
      <c r="C70" s="728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2"/>
      <c r="W70" s="722"/>
      <c r="X70" s="722"/>
      <c r="Y70" s="722"/>
      <c r="Z70" s="722"/>
      <c r="AA70" s="722"/>
      <c r="AB70" s="722"/>
      <c r="AC70" s="722"/>
      <c r="AD70" s="722"/>
      <c r="AE70" s="722"/>
      <c r="AF70" s="722"/>
      <c r="AG70" s="722"/>
      <c r="AH70" s="722"/>
      <c r="AI70" s="722"/>
      <c r="AJ70" s="722"/>
      <c r="AK70" s="722"/>
      <c r="AL70" s="722"/>
      <c r="AM70" s="722"/>
      <c r="AN70" s="722"/>
      <c r="AO70" s="722"/>
      <c r="AP70" s="722"/>
      <c r="AQ70" s="722"/>
      <c r="AR70" s="722"/>
      <c r="AS70" s="722"/>
    </row>
    <row r="71" spans="1:45" ht="12.75">
      <c r="A71" s="728"/>
      <c r="B71" s="728"/>
      <c r="C71" s="728"/>
      <c r="J71" s="722"/>
      <c r="K71" s="722"/>
      <c r="L71" s="722"/>
      <c r="M71" s="722"/>
      <c r="N71" s="722"/>
      <c r="O71" s="722"/>
      <c r="P71" s="722"/>
      <c r="Q71" s="722"/>
      <c r="R71" s="722"/>
      <c r="S71" s="722"/>
      <c r="T71" s="722"/>
      <c r="U71" s="722"/>
      <c r="V71" s="722"/>
      <c r="W71" s="722"/>
      <c r="X71" s="722"/>
      <c r="Y71" s="722"/>
      <c r="Z71" s="722"/>
      <c r="AA71" s="722"/>
      <c r="AB71" s="722"/>
      <c r="AC71" s="722"/>
      <c r="AD71" s="722"/>
      <c r="AE71" s="722"/>
      <c r="AF71" s="722"/>
      <c r="AG71" s="722"/>
      <c r="AH71" s="722"/>
      <c r="AI71" s="722"/>
      <c r="AJ71" s="722"/>
      <c r="AK71" s="722"/>
      <c r="AL71" s="722"/>
      <c r="AM71" s="722"/>
      <c r="AN71" s="722"/>
      <c r="AO71" s="722"/>
      <c r="AP71" s="722"/>
      <c r="AQ71" s="722"/>
      <c r="AR71" s="722"/>
      <c r="AS71" s="722"/>
    </row>
    <row r="72" spans="1:45" ht="12.75">
      <c r="A72" s="728"/>
      <c r="B72" s="728"/>
      <c r="C72" s="728"/>
      <c r="J72" s="722"/>
      <c r="K72" s="722"/>
      <c r="L72" s="722"/>
      <c r="M72" s="722"/>
      <c r="N72" s="722"/>
      <c r="O72" s="722"/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2"/>
      <c r="AA72" s="722"/>
      <c r="AB72" s="722"/>
      <c r="AC72" s="722"/>
      <c r="AD72" s="722"/>
      <c r="AE72" s="722"/>
      <c r="AF72" s="722"/>
      <c r="AG72" s="722"/>
      <c r="AH72" s="722"/>
      <c r="AI72" s="722"/>
      <c r="AJ72" s="722"/>
      <c r="AK72" s="722"/>
      <c r="AL72" s="722"/>
      <c r="AM72" s="722"/>
      <c r="AN72" s="722"/>
      <c r="AO72" s="722"/>
      <c r="AP72" s="722"/>
      <c r="AQ72" s="722"/>
      <c r="AR72" s="722"/>
      <c r="AS72" s="722"/>
    </row>
    <row r="73" spans="1:45" ht="12.75">
      <c r="A73" s="728"/>
      <c r="B73" s="728"/>
      <c r="C73" s="728"/>
      <c r="J73" s="722"/>
      <c r="K73" s="722"/>
      <c r="L73" s="722"/>
      <c r="M73" s="722"/>
      <c r="N73" s="722"/>
      <c r="O73" s="722"/>
      <c r="P73" s="722"/>
      <c r="Q73" s="722"/>
      <c r="R73" s="722"/>
      <c r="S73" s="722"/>
      <c r="T73" s="722"/>
      <c r="U73" s="722"/>
      <c r="V73" s="722"/>
      <c r="W73" s="722"/>
      <c r="X73" s="722"/>
      <c r="Y73" s="722"/>
      <c r="Z73" s="722"/>
      <c r="AA73" s="722"/>
      <c r="AB73" s="722"/>
      <c r="AC73" s="722"/>
      <c r="AD73" s="722"/>
      <c r="AE73" s="722"/>
      <c r="AF73" s="722"/>
      <c r="AG73" s="722"/>
      <c r="AH73" s="722"/>
      <c r="AI73" s="722"/>
      <c r="AJ73" s="722"/>
      <c r="AK73" s="722"/>
      <c r="AL73" s="722"/>
      <c r="AM73" s="722"/>
      <c r="AN73" s="722"/>
      <c r="AO73" s="722"/>
      <c r="AP73" s="722"/>
      <c r="AQ73" s="722"/>
      <c r="AR73" s="722"/>
      <c r="AS73" s="722"/>
    </row>
    <row r="74" spans="1:45" ht="12.75">
      <c r="A74" s="728"/>
      <c r="B74" s="728"/>
      <c r="C74" s="728"/>
      <c r="J74" s="722"/>
      <c r="K74" s="722"/>
      <c r="L74" s="722"/>
      <c r="M74" s="722"/>
      <c r="N74" s="722"/>
      <c r="O74" s="722"/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2"/>
      <c r="AA74" s="722"/>
      <c r="AB74" s="722"/>
      <c r="AC74" s="722"/>
      <c r="AD74" s="722"/>
      <c r="AE74" s="722"/>
      <c r="AF74" s="722"/>
      <c r="AG74" s="722"/>
      <c r="AH74" s="722"/>
      <c r="AI74" s="722"/>
      <c r="AJ74" s="722"/>
      <c r="AK74" s="722"/>
      <c r="AL74" s="722"/>
      <c r="AM74" s="722"/>
      <c r="AN74" s="722"/>
      <c r="AO74" s="722"/>
      <c r="AP74" s="722"/>
      <c r="AQ74" s="722"/>
      <c r="AR74" s="722"/>
      <c r="AS74" s="722"/>
    </row>
    <row r="75" spans="1:45" ht="12.75">
      <c r="A75" s="728"/>
      <c r="B75" s="728"/>
      <c r="C75" s="728"/>
      <c r="J75" s="722"/>
      <c r="K75" s="722"/>
      <c r="L75" s="722"/>
      <c r="M75" s="722"/>
      <c r="N75" s="722"/>
      <c r="O75" s="722"/>
      <c r="P75" s="722"/>
      <c r="Q75" s="722"/>
      <c r="R75" s="722"/>
      <c r="S75" s="722"/>
      <c r="T75" s="722"/>
      <c r="U75" s="722"/>
      <c r="V75" s="722"/>
      <c r="W75" s="722"/>
      <c r="X75" s="722"/>
      <c r="Y75" s="722"/>
      <c r="Z75" s="722"/>
      <c r="AA75" s="722"/>
      <c r="AB75" s="722"/>
      <c r="AC75" s="722"/>
      <c r="AD75" s="722"/>
      <c r="AE75" s="722"/>
      <c r="AF75" s="722"/>
      <c r="AG75" s="722"/>
      <c r="AH75" s="722"/>
      <c r="AI75" s="722"/>
      <c r="AJ75" s="722"/>
      <c r="AK75" s="722"/>
      <c r="AL75" s="722"/>
      <c r="AM75" s="722"/>
      <c r="AN75" s="722"/>
      <c r="AO75" s="722"/>
      <c r="AP75" s="722"/>
      <c r="AQ75" s="722"/>
      <c r="AR75" s="722"/>
      <c r="AS75" s="722"/>
    </row>
    <row r="76" spans="1:45" ht="12.75">
      <c r="A76" s="728"/>
      <c r="B76" s="728"/>
      <c r="C76" s="728"/>
      <c r="J76" s="722"/>
      <c r="K76" s="722"/>
      <c r="L76" s="722"/>
      <c r="M76" s="722"/>
      <c r="N76" s="722"/>
      <c r="O76" s="722"/>
      <c r="P76" s="722"/>
      <c r="Q76" s="722"/>
      <c r="R76" s="722"/>
      <c r="S76" s="722"/>
      <c r="T76" s="722"/>
      <c r="U76" s="722"/>
      <c r="V76" s="722"/>
      <c r="W76" s="722"/>
      <c r="X76" s="722"/>
      <c r="Y76" s="722"/>
      <c r="Z76" s="722"/>
      <c r="AA76" s="722"/>
      <c r="AB76" s="722"/>
      <c r="AC76" s="722"/>
      <c r="AD76" s="722"/>
      <c r="AE76" s="722"/>
      <c r="AF76" s="722"/>
      <c r="AG76" s="722"/>
      <c r="AH76" s="722"/>
      <c r="AI76" s="722"/>
      <c r="AJ76" s="722"/>
      <c r="AK76" s="722"/>
      <c r="AL76" s="722"/>
      <c r="AM76" s="722"/>
      <c r="AN76" s="722"/>
      <c r="AO76" s="722"/>
      <c r="AP76" s="722"/>
      <c r="AQ76" s="722"/>
      <c r="AR76" s="722"/>
      <c r="AS76" s="722"/>
    </row>
    <row r="77" spans="1:45" ht="12.75">
      <c r="A77" s="728"/>
      <c r="B77" s="728"/>
      <c r="C77" s="728"/>
      <c r="J77" s="722"/>
      <c r="K77" s="722"/>
      <c r="L77" s="722"/>
      <c r="M77" s="722"/>
      <c r="N77" s="722"/>
      <c r="O77" s="722"/>
      <c r="P77" s="722"/>
      <c r="Q77" s="722"/>
      <c r="R77" s="722"/>
      <c r="S77" s="722"/>
      <c r="T77" s="722"/>
      <c r="U77" s="722"/>
      <c r="V77" s="722"/>
      <c r="W77" s="722"/>
      <c r="X77" s="722"/>
      <c r="Y77" s="722"/>
      <c r="Z77" s="722"/>
      <c r="AA77" s="722"/>
      <c r="AB77" s="722"/>
      <c r="AC77" s="722"/>
      <c r="AD77" s="722"/>
      <c r="AE77" s="722"/>
      <c r="AF77" s="722"/>
      <c r="AG77" s="722"/>
      <c r="AH77" s="722"/>
      <c r="AI77" s="722"/>
      <c r="AJ77" s="722"/>
      <c r="AK77" s="722"/>
      <c r="AL77" s="722"/>
      <c r="AM77" s="722"/>
      <c r="AN77" s="722"/>
      <c r="AO77" s="722"/>
      <c r="AP77" s="722"/>
      <c r="AQ77" s="722"/>
      <c r="AR77" s="722"/>
      <c r="AS77" s="722"/>
    </row>
    <row r="78" spans="1:45" ht="12.75">
      <c r="A78" s="728"/>
      <c r="B78" s="728"/>
      <c r="C78" s="728"/>
      <c r="J78" s="722"/>
      <c r="K78" s="722"/>
      <c r="L78" s="722"/>
      <c r="M78" s="722"/>
      <c r="N78" s="722"/>
      <c r="O78" s="722"/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2"/>
      <c r="AL78" s="722"/>
      <c r="AM78" s="722"/>
      <c r="AN78" s="722"/>
      <c r="AO78" s="722"/>
      <c r="AP78" s="722"/>
      <c r="AQ78" s="722"/>
      <c r="AR78" s="722"/>
      <c r="AS78" s="722"/>
    </row>
    <row r="79" spans="1:45" ht="12.75">
      <c r="A79" s="728"/>
      <c r="B79" s="728"/>
      <c r="C79" s="728"/>
      <c r="J79" s="722"/>
      <c r="K79" s="722"/>
      <c r="L79" s="722"/>
      <c r="M79" s="722"/>
      <c r="N79" s="722"/>
      <c r="O79" s="722"/>
      <c r="P79" s="722"/>
      <c r="Q79" s="722"/>
      <c r="R79" s="722"/>
      <c r="S79" s="722"/>
      <c r="T79" s="722"/>
      <c r="U79" s="722"/>
      <c r="V79" s="722"/>
      <c r="W79" s="722"/>
      <c r="X79" s="722"/>
      <c r="Y79" s="722"/>
      <c r="Z79" s="722"/>
      <c r="AA79" s="722"/>
      <c r="AB79" s="722"/>
      <c r="AC79" s="722"/>
      <c r="AD79" s="722"/>
      <c r="AE79" s="722"/>
      <c r="AF79" s="722"/>
      <c r="AG79" s="722"/>
      <c r="AH79" s="722"/>
      <c r="AI79" s="722"/>
      <c r="AJ79" s="722"/>
      <c r="AK79" s="722"/>
      <c r="AL79" s="722"/>
      <c r="AM79" s="722"/>
      <c r="AN79" s="722"/>
      <c r="AO79" s="722"/>
      <c r="AP79" s="722"/>
      <c r="AQ79" s="722"/>
      <c r="AR79" s="722"/>
      <c r="AS79" s="722"/>
    </row>
    <row r="80" spans="1:45" ht="12.75">
      <c r="A80" s="728"/>
      <c r="B80" s="728"/>
      <c r="C80" s="728"/>
      <c r="J80" s="722"/>
      <c r="K80" s="722"/>
      <c r="L80" s="722"/>
      <c r="M80" s="722"/>
      <c r="N80" s="722"/>
      <c r="O80" s="722"/>
      <c r="P80" s="722"/>
      <c r="Q80" s="722"/>
      <c r="R80" s="722"/>
      <c r="S80" s="722"/>
      <c r="T80" s="722"/>
      <c r="U80" s="722"/>
      <c r="V80" s="722"/>
      <c r="W80" s="722"/>
      <c r="X80" s="722"/>
      <c r="Y80" s="722"/>
      <c r="Z80" s="722"/>
      <c r="AA80" s="722"/>
      <c r="AB80" s="722"/>
      <c r="AC80" s="722"/>
      <c r="AD80" s="722"/>
      <c r="AE80" s="722"/>
      <c r="AF80" s="722"/>
      <c r="AG80" s="722"/>
      <c r="AH80" s="722"/>
      <c r="AI80" s="722"/>
      <c r="AJ80" s="722"/>
      <c r="AK80" s="722"/>
      <c r="AL80" s="722"/>
      <c r="AM80" s="722"/>
      <c r="AN80" s="722"/>
      <c r="AO80" s="722"/>
      <c r="AP80" s="722"/>
      <c r="AQ80" s="722"/>
      <c r="AR80" s="722"/>
      <c r="AS80" s="722"/>
    </row>
    <row r="81" spans="1:45" ht="12.75">
      <c r="A81" s="728"/>
      <c r="B81" s="728"/>
      <c r="C81" s="728"/>
      <c r="J81" s="722"/>
      <c r="K81" s="722"/>
      <c r="L81" s="722"/>
      <c r="M81" s="722"/>
      <c r="N81" s="722"/>
      <c r="O81" s="722"/>
      <c r="P81" s="722"/>
      <c r="Q81" s="722"/>
      <c r="R81" s="722"/>
      <c r="S81" s="722"/>
      <c r="T81" s="722"/>
      <c r="U81" s="722"/>
      <c r="V81" s="722"/>
      <c r="W81" s="722"/>
      <c r="X81" s="722"/>
      <c r="Y81" s="722"/>
      <c r="Z81" s="722"/>
      <c r="AA81" s="722"/>
      <c r="AB81" s="722"/>
      <c r="AC81" s="722"/>
      <c r="AD81" s="722"/>
      <c r="AE81" s="722"/>
      <c r="AF81" s="722"/>
      <c r="AG81" s="722"/>
      <c r="AH81" s="722"/>
      <c r="AI81" s="722"/>
      <c r="AJ81" s="722"/>
      <c r="AK81" s="722"/>
      <c r="AL81" s="722"/>
      <c r="AM81" s="722"/>
      <c r="AN81" s="722"/>
      <c r="AO81" s="722"/>
      <c r="AP81" s="722"/>
      <c r="AQ81" s="722"/>
      <c r="AR81" s="722"/>
      <c r="AS81" s="722"/>
    </row>
    <row r="82" spans="1:45" ht="12.75">
      <c r="A82" s="728"/>
      <c r="B82" s="728"/>
      <c r="C82" s="728"/>
      <c r="J82" s="722"/>
      <c r="K82" s="722"/>
      <c r="L82" s="722"/>
      <c r="M82" s="722"/>
      <c r="N82" s="722"/>
      <c r="O82" s="722"/>
      <c r="P82" s="722"/>
      <c r="Q82" s="722"/>
      <c r="R82" s="722"/>
      <c r="S82" s="722"/>
      <c r="T82" s="722"/>
      <c r="U82" s="722"/>
      <c r="V82" s="722"/>
      <c r="W82" s="722"/>
      <c r="X82" s="722"/>
      <c r="Y82" s="722"/>
      <c r="Z82" s="722"/>
      <c r="AA82" s="722"/>
      <c r="AB82" s="722"/>
      <c r="AC82" s="722"/>
      <c r="AD82" s="722"/>
      <c r="AE82" s="722"/>
      <c r="AF82" s="722"/>
      <c r="AG82" s="722"/>
      <c r="AH82" s="722"/>
      <c r="AI82" s="722"/>
      <c r="AJ82" s="722"/>
      <c r="AK82" s="722"/>
      <c r="AL82" s="722"/>
      <c r="AM82" s="722"/>
      <c r="AN82" s="722"/>
      <c r="AO82" s="722"/>
      <c r="AP82" s="722"/>
      <c r="AQ82" s="722"/>
      <c r="AR82" s="722"/>
      <c r="AS82" s="722"/>
    </row>
    <row r="83" spans="1:45" ht="12.75">
      <c r="A83" s="728"/>
      <c r="B83" s="728"/>
      <c r="C83" s="728"/>
      <c r="J83" s="722"/>
      <c r="K83" s="722"/>
      <c r="L83" s="722"/>
      <c r="M83" s="722"/>
      <c r="N83" s="722"/>
      <c r="O83" s="722"/>
      <c r="P83" s="722"/>
      <c r="Q83" s="722"/>
      <c r="R83" s="722"/>
      <c r="S83" s="722"/>
      <c r="T83" s="722"/>
      <c r="U83" s="722"/>
      <c r="V83" s="722"/>
      <c r="W83" s="722"/>
      <c r="X83" s="722"/>
      <c r="Y83" s="722"/>
      <c r="Z83" s="722"/>
      <c r="AA83" s="722"/>
      <c r="AB83" s="722"/>
      <c r="AC83" s="722"/>
      <c r="AD83" s="722"/>
      <c r="AE83" s="722"/>
      <c r="AF83" s="722"/>
      <c r="AG83" s="722"/>
      <c r="AH83" s="722"/>
      <c r="AI83" s="722"/>
      <c r="AJ83" s="722"/>
      <c r="AK83" s="722"/>
      <c r="AL83" s="722"/>
      <c r="AM83" s="722"/>
      <c r="AN83" s="722"/>
      <c r="AO83" s="722"/>
      <c r="AP83" s="722"/>
      <c r="AQ83" s="722"/>
      <c r="AR83" s="722"/>
      <c r="AS83" s="722"/>
    </row>
    <row r="84" spans="1:45" ht="12.75">
      <c r="A84" s="728"/>
      <c r="B84" s="728"/>
      <c r="C84" s="728"/>
      <c r="J84" s="722"/>
      <c r="K84" s="722"/>
      <c r="L84" s="722"/>
      <c r="M84" s="722"/>
      <c r="N84" s="722"/>
      <c r="O84" s="722"/>
      <c r="P84" s="722"/>
      <c r="Q84" s="722"/>
      <c r="R84" s="722"/>
      <c r="S84" s="722"/>
      <c r="T84" s="722"/>
      <c r="U84" s="722"/>
      <c r="V84" s="722"/>
      <c r="W84" s="722"/>
      <c r="X84" s="722"/>
      <c r="Y84" s="722"/>
      <c r="Z84" s="722"/>
      <c r="AA84" s="722"/>
      <c r="AB84" s="722"/>
      <c r="AC84" s="722"/>
      <c r="AD84" s="722"/>
      <c r="AE84" s="722"/>
      <c r="AF84" s="722"/>
      <c r="AG84" s="722"/>
      <c r="AH84" s="722"/>
      <c r="AI84" s="722"/>
      <c r="AJ84" s="722"/>
      <c r="AK84" s="722"/>
      <c r="AL84" s="722"/>
      <c r="AM84" s="722"/>
      <c r="AN84" s="722"/>
      <c r="AO84" s="722"/>
      <c r="AP84" s="722"/>
      <c r="AQ84" s="722"/>
      <c r="AR84" s="722"/>
      <c r="AS84" s="722"/>
    </row>
    <row r="85" spans="1:45" ht="12.75">
      <c r="A85" s="728"/>
      <c r="B85" s="728"/>
      <c r="C85" s="728"/>
      <c r="J85" s="722"/>
      <c r="K85" s="722"/>
      <c r="L85" s="722"/>
      <c r="M85" s="722"/>
      <c r="N85" s="722"/>
      <c r="O85" s="722"/>
      <c r="P85" s="722"/>
      <c r="Q85" s="722"/>
      <c r="R85" s="722"/>
      <c r="S85" s="722"/>
      <c r="T85" s="722"/>
      <c r="U85" s="722"/>
      <c r="V85" s="722"/>
      <c r="W85" s="722"/>
      <c r="X85" s="722"/>
      <c r="Y85" s="722"/>
      <c r="Z85" s="722"/>
      <c r="AA85" s="722"/>
      <c r="AB85" s="722"/>
      <c r="AC85" s="722"/>
      <c r="AD85" s="722"/>
      <c r="AE85" s="722"/>
      <c r="AF85" s="722"/>
      <c r="AG85" s="722"/>
      <c r="AH85" s="722"/>
      <c r="AI85" s="722"/>
      <c r="AJ85" s="722"/>
      <c r="AK85" s="722"/>
      <c r="AL85" s="722"/>
      <c r="AM85" s="722"/>
      <c r="AN85" s="722"/>
      <c r="AO85" s="722"/>
      <c r="AP85" s="722"/>
      <c r="AQ85" s="722"/>
      <c r="AR85" s="722"/>
      <c r="AS85" s="722"/>
    </row>
    <row r="86" spans="1:45" ht="12.75">
      <c r="A86" s="728"/>
      <c r="B86" s="728"/>
      <c r="C86" s="728"/>
      <c r="J86" s="722"/>
      <c r="K86" s="722"/>
      <c r="L86" s="722"/>
      <c r="M86" s="722"/>
      <c r="N86" s="722"/>
      <c r="O86" s="722"/>
      <c r="P86" s="722"/>
      <c r="Q86" s="722"/>
      <c r="R86" s="722"/>
      <c r="S86" s="722"/>
      <c r="T86" s="722"/>
      <c r="U86" s="722"/>
      <c r="V86" s="722"/>
      <c r="W86" s="722"/>
      <c r="X86" s="722"/>
      <c r="Y86" s="722"/>
      <c r="Z86" s="722"/>
      <c r="AA86" s="722"/>
      <c r="AB86" s="722"/>
      <c r="AC86" s="722"/>
      <c r="AD86" s="722"/>
      <c r="AE86" s="722"/>
      <c r="AF86" s="722"/>
      <c r="AG86" s="722"/>
      <c r="AH86" s="722"/>
      <c r="AI86" s="722"/>
      <c r="AJ86" s="722"/>
      <c r="AK86" s="722"/>
      <c r="AL86" s="722"/>
      <c r="AM86" s="722"/>
      <c r="AN86" s="722"/>
      <c r="AO86" s="722"/>
      <c r="AP86" s="722"/>
      <c r="AQ86" s="722"/>
      <c r="AR86" s="722"/>
      <c r="AS86" s="722"/>
    </row>
    <row r="87" spans="1:45" ht="12.75">
      <c r="A87" s="728"/>
      <c r="B87" s="728"/>
      <c r="C87" s="728"/>
      <c r="J87" s="722"/>
      <c r="K87" s="722"/>
      <c r="L87" s="722"/>
      <c r="M87" s="722"/>
      <c r="N87" s="722"/>
      <c r="O87" s="722"/>
      <c r="P87" s="722"/>
      <c r="Q87" s="722"/>
      <c r="R87" s="722"/>
      <c r="S87" s="722"/>
      <c r="T87" s="722"/>
      <c r="U87" s="722"/>
      <c r="V87" s="722"/>
      <c r="W87" s="722"/>
      <c r="X87" s="722"/>
      <c r="Y87" s="722"/>
      <c r="Z87" s="722"/>
      <c r="AA87" s="722"/>
      <c r="AB87" s="722"/>
      <c r="AC87" s="722"/>
      <c r="AD87" s="722"/>
      <c r="AE87" s="722"/>
      <c r="AF87" s="722"/>
      <c r="AG87" s="722"/>
      <c r="AH87" s="722"/>
      <c r="AI87" s="722"/>
      <c r="AJ87" s="722"/>
      <c r="AK87" s="722"/>
      <c r="AL87" s="722"/>
      <c r="AM87" s="722"/>
      <c r="AN87" s="722"/>
      <c r="AO87" s="722"/>
      <c r="AP87" s="722"/>
      <c r="AQ87" s="722"/>
      <c r="AR87" s="722"/>
      <c r="AS87" s="722"/>
    </row>
    <row r="88" spans="1:45" ht="12.75">
      <c r="A88" s="728"/>
      <c r="B88" s="728"/>
      <c r="C88" s="728"/>
      <c r="J88" s="722"/>
      <c r="K88" s="722"/>
      <c r="L88" s="722"/>
      <c r="M88" s="722"/>
      <c r="N88" s="722"/>
      <c r="O88" s="722"/>
      <c r="P88" s="722"/>
      <c r="Q88" s="722"/>
      <c r="R88" s="722"/>
      <c r="S88" s="722"/>
      <c r="T88" s="722"/>
      <c r="U88" s="722"/>
      <c r="V88" s="722"/>
      <c r="W88" s="722"/>
      <c r="X88" s="722"/>
      <c r="Y88" s="722"/>
      <c r="Z88" s="722"/>
      <c r="AA88" s="722"/>
      <c r="AB88" s="722"/>
      <c r="AC88" s="722"/>
      <c r="AD88" s="722"/>
      <c r="AE88" s="722"/>
      <c r="AF88" s="722"/>
      <c r="AG88" s="722"/>
      <c r="AH88" s="722"/>
      <c r="AI88" s="722"/>
      <c r="AJ88" s="722"/>
      <c r="AK88" s="722"/>
      <c r="AL88" s="722"/>
      <c r="AM88" s="722"/>
      <c r="AN88" s="722"/>
      <c r="AO88" s="722"/>
      <c r="AP88" s="722"/>
      <c r="AQ88" s="722"/>
      <c r="AR88" s="722"/>
      <c r="AS88" s="722"/>
    </row>
    <row r="89" spans="1:45" ht="12.75">
      <c r="A89" s="728"/>
      <c r="B89" s="728"/>
      <c r="C89" s="728"/>
      <c r="J89" s="722"/>
      <c r="K89" s="722"/>
      <c r="L89" s="722"/>
      <c r="M89" s="722"/>
      <c r="N89" s="722"/>
      <c r="O89" s="722"/>
      <c r="P89" s="722"/>
      <c r="Q89" s="722"/>
      <c r="R89" s="722"/>
      <c r="S89" s="722"/>
      <c r="T89" s="722"/>
      <c r="U89" s="722"/>
      <c r="V89" s="722"/>
      <c r="W89" s="722"/>
      <c r="X89" s="722"/>
      <c r="Y89" s="722"/>
      <c r="Z89" s="722"/>
      <c r="AA89" s="722"/>
      <c r="AB89" s="722"/>
      <c r="AC89" s="722"/>
      <c r="AD89" s="722"/>
      <c r="AE89" s="722"/>
      <c r="AF89" s="722"/>
      <c r="AG89" s="722"/>
      <c r="AH89" s="722"/>
      <c r="AI89" s="722"/>
      <c r="AJ89" s="722"/>
      <c r="AK89" s="722"/>
      <c r="AL89" s="722"/>
      <c r="AM89" s="722"/>
      <c r="AN89" s="722"/>
      <c r="AO89" s="722"/>
      <c r="AP89" s="722"/>
      <c r="AQ89" s="722"/>
      <c r="AR89" s="722"/>
      <c r="AS89" s="722"/>
    </row>
    <row r="90" spans="1:45" ht="12.75">
      <c r="A90" s="728"/>
      <c r="B90" s="728"/>
      <c r="C90" s="728"/>
      <c r="J90" s="722"/>
      <c r="K90" s="722"/>
      <c r="L90" s="722"/>
      <c r="M90" s="722"/>
      <c r="N90" s="722"/>
      <c r="O90" s="722"/>
      <c r="P90" s="722"/>
      <c r="Q90" s="722"/>
      <c r="R90" s="722"/>
      <c r="S90" s="722"/>
      <c r="T90" s="722"/>
      <c r="U90" s="722"/>
      <c r="V90" s="722"/>
      <c r="W90" s="722"/>
      <c r="X90" s="722"/>
      <c r="Y90" s="722"/>
      <c r="Z90" s="722"/>
      <c r="AA90" s="722"/>
      <c r="AB90" s="722"/>
      <c r="AC90" s="722"/>
      <c r="AD90" s="722"/>
      <c r="AE90" s="722"/>
      <c r="AF90" s="722"/>
      <c r="AG90" s="722"/>
      <c r="AH90" s="722"/>
      <c r="AI90" s="722"/>
      <c r="AJ90" s="722"/>
      <c r="AK90" s="722"/>
      <c r="AL90" s="722"/>
      <c r="AM90" s="722"/>
      <c r="AN90" s="722"/>
      <c r="AO90" s="722"/>
      <c r="AP90" s="722"/>
      <c r="AQ90" s="722"/>
      <c r="AR90" s="722"/>
      <c r="AS90" s="722"/>
    </row>
    <row r="91" spans="1:45" ht="12.75">
      <c r="A91" s="728"/>
      <c r="B91" s="728"/>
      <c r="C91" s="728"/>
      <c r="J91" s="722"/>
      <c r="K91" s="722"/>
      <c r="L91" s="722"/>
      <c r="M91" s="722"/>
      <c r="N91" s="722"/>
      <c r="O91" s="722"/>
      <c r="P91" s="722"/>
      <c r="Q91" s="722"/>
      <c r="R91" s="722"/>
      <c r="S91" s="722"/>
      <c r="T91" s="722"/>
      <c r="U91" s="722"/>
      <c r="V91" s="722"/>
      <c r="W91" s="722"/>
      <c r="X91" s="722"/>
      <c r="Y91" s="722"/>
      <c r="Z91" s="722"/>
      <c r="AA91" s="722"/>
      <c r="AB91" s="722"/>
      <c r="AC91" s="722"/>
      <c r="AD91" s="722"/>
      <c r="AE91" s="722"/>
      <c r="AF91" s="722"/>
      <c r="AG91" s="722"/>
      <c r="AH91" s="722"/>
      <c r="AI91" s="722"/>
      <c r="AJ91" s="722"/>
      <c r="AK91" s="722"/>
      <c r="AL91" s="722"/>
      <c r="AM91" s="722"/>
      <c r="AN91" s="722"/>
      <c r="AO91" s="722"/>
      <c r="AP91" s="722"/>
      <c r="AQ91" s="722"/>
      <c r="AR91" s="722"/>
      <c r="AS91" s="722"/>
    </row>
    <row r="92" spans="1:45" ht="12.75">
      <c r="A92" s="728"/>
      <c r="B92" s="728"/>
      <c r="C92" s="728"/>
      <c r="J92" s="722"/>
      <c r="K92" s="722"/>
      <c r="L92" s="722"/>
      <c r="M92" s="722"/>
      <c r="N92" s="722"/>
      <c r="O92" s="722"/>
      <c r="P92" s="722"/>
      <c r="Q92" s="722"/>
      <c r="R92" s="722"/>
      <c r="S92" s="722"/>
      <c r="T92" s="722"/>
      <c r="U92" s="722"/>
      <c r="V92" s="722"/>
      <c r="W92" s="722"/>
      <c r="X92" s="722"/>
      <c r="Y92" s="722"/>
      <c r="Z92" s="722"/>
      <c r="AA92" s="722"/>
      <c r="AB92" s="722"/>
      <c r="AC92" s="722"/>
      <c r="AD92" s="722"/>
      <c r="AE92" s="722"/>
      <c r="AF92" s="722"/>
      <c r="AG92" s="722"/>
      <c r="AH92" s="722"/>
      <c r="AI92" s="722"/>
      <c r="AJ92" s="722"/>
      <c r="AK92" s="722"/>
      <c r="AL92" s="722"/>
      <c r="AM92" s="722"/>
      <c r="AN92" s="722"/>
      <c r="AO92" s="722"/>
      <c r="AP92" s="722"/>
      <c r="AQ92" s="722"/>
      <c r="AR92" s="722"/>
      <c r="AS92" s="722"/>
    </row>
    <row r="93" spans="1:45" ht="12.75">
      <c r="A93" s="728"/>
      <c r="B93" s="728"/>
      <c r="C93" s="728"/>
      <c r="J93" s="722"/>
      <c r="K93" s="722"/>
      <c r="L93" s="722"/>
      <c r="M93" s="722"/>
      <c r="N93" s="722"/>
      <c r="O93" s="722"/>
      <c r="P93" s="722"/>
      <c r="Q93" s="722"/>
      <c r="R93" s="722"/>
      <c r="S93" s="722"/>
      <c r="T93" s="722"/>
      <c r="U93" s="722"/>
      <c r="V93" s="722"/>
      <c r="W93" s="722"/>
      <c r="X93" s="722"/>
      <c r="Y93" s="722"/>
      <c r="Z93" s="722"/>
      <c r="AA93" s="722"/>
      <c r="AB93" s="722"/>
      <c r="AC93" s="722"/>
      <c r="AD93" s="722"/>
      <c r="AE93" s="722"/>
      <c r="AF93" s="722"/>
      <c r="AG93" s="722"/>
      <c r="AH93" s="722"/>
      <c r="AI93" s="722"/>
      <c r="AJ93" s="722"/>
      <c r="AK93" s="722"/>
      <c r="AL93" s="722"/>
      <c r="AM93" s="722"/>
      <c r="AN93" s="722"/>
      <c r="AO93" s="722"/>
      <c r="AP93" s="722"/>
      <c r="AQ93" s="722"/>
      <c r="AR93" s="722"/>
      <c r="AS93" s="722"/>
    </row>
    <row r="94" spans="1:45" ht="12.75">
      <c r="A94" s="728"/>
      <c r="B94" s="728"/>
      <c r="C94" s="728"/>
      <c r="J94" s="722"/>
      <c r="K94" s="722"/>
      <c r="L94" s="722"/>
      <c r="M94" s="722"/>
      <c r="N94" s="722"/>
      <c r="O94" s="722"/>
      <c r="P94" s="722"/>
      <c r="Q94" s="722"/>
      <c r="R94" s="722"/>
      <c r="S94" s="722"/>
      <c r="T94" s="722"/>
      <c r="U94" s="722"/>
      <c r="V94" s="722"/>
      <c r="W94" s="722"/>
      <c r="X94" s="722"/>
      <c r="Y94" s="722"/>
      <c r="Z94" s="722"/>
      <c r="AA94" s="722"/>
      <c r="AB94" s="722"/>
      <c r="AC94" s="722"/>
      <c r="AD94" s="722"/>
      <c r="AE94" s="722"/>
      <c r="AF94" s="722"/>
      <c r="AG94" s="722"/>
      <c r="AH94" s="722"/>
      <c r="AI94" s="722"/>
      <c r="AJ94" s="722"/>
      <c r="AK94" s="722"/>
      <c r="AL94" s="722"/>
      <c r="AM94" s="722"/>
      <c r="AN94" s="722"/>
      <c r="AO94" s="722"/>
      <c r="AP94" s="722"/>
      <c r="AQ94" s="722"/>
      <c r="AR94" s="722"/>
      <c r="AS94" s="722"/>
    </row>
    <row r="95" spans="1:45" ht="12.75">
      <c r="A95" s="728"/>
      <c r="B95" s="728"/>
      <c r="C95" s="728"/>
      <c r="J95" s="722"/>
      <c r="K95" s="722"/>
      <c r="L95" s="722"/>
      <c r="M95" s="722"/>
      <c r="N95" s="722"/>
      <c r="O95" s="722"/>
      <c r="P95" s="722"/>
      <c r="Q95" s="722"/>
      <c r="R95" s="722"/>
      <c r="S95" s="722"/>
      <c r="T95" s="722"/>
      <c r="U95" s="722"/>
      <c r="V95" s="722"/>
      <c r="W95" s="722"/>
      <c r="X95" s="722"/>
      <c r="Y95" s="722"/>
      <c r="Z95" s="722"/>
      <c r="AA95" s="722"/>
      <c r="AB95" s="722"/>
      <c r="AC95" s="722"/>
      <c r="AD95" s="722"/>
      <c r="AE95" s="722"/>
      <c r="AF95" s="722"/>
      <c r="AG95" s="722"/>
      <c r="AH95" s="722"/>
      <c r="AI95" s="722"/>
      <c r="AJ95" s="722"/>
      <c r="AK95" s="722"/>
      <c r="AL95" s="722"/>
      <c r="AM95" s="722"/>
      <c r="AN95" s="722"/>
      <c r="AO95" s="722"/>
      <c r="AP95" s="722"/>
      <c r="AQ95" s="722"/>
      <c r="AR95" s="722"/>
      <c r="AS95" s="722"/>
    </row>
    <row r="96" spans="1:45" ht="12.75">
      <c r="A96" s="728"/>
      <c r="B96" s="728"/>
      <c r="C96" s="728"/>
      <c r="J96" s="722"/>
      <c r="K96" s="722"/>
      <c r="L96" s="722"/>
      <c r="M96" s="722"/>
      <c r="N96" s="722"/>
      <c r="O96" s="722"/>
      <c r="P96" s="722"/>
      <c r="Q96" s="722"/>
      <c r="R96" s="722"/>
      <c r="S96" s="722"/>
      <c r="T96" s="722"/>
      <c r="U96" s="722"/>
      <c r="V96" s="722"/>
      <c r="W96" s="722"/>
      <c r="X96" s="722"/>
      <c r="Y96" s="722"/>
      <c r="Z96" s="722"/>
      <c r="AA96" s="722"/>
      <c r="AB96" s="722"/>
      <c r="AC96" s="722"/>
      <c r="AD96" s="722"/>
      <c r="AE96" s="722"/>
      <c r="AF96" s="722"/>
      <c r="AG96" s="722"/>
      <c r="AH96" s="722"/>
      <c r="AI96" s="722"/>
      <c r="AJ96" s="722"/>
      <c r="AK96" s="722"/>
      <c r="AL96" s="722"/>
      <c r="AM96" s="722"/>
      <c r="AN96" s="722"/>
      <c r="AO96" s="722"/>
      <c r="AP96" s="722"/>
      <c r="AQ96" s="722"/>
      <c r="AR96" s="722"/>
      <c r="AS96" s="722"/>
    </row>
    <row r="97" spans="1:45" ht="12.75">
      <c r="A97" s="728"/>
      <c r="B97" s="728"/>
      <c r="C97" s="728"/>
      <c r="J97" s="722"/>
      <c r="K97" s="722"/>
      <c r="L97" s="722"/>
      <c r="M97" s="722"/>
      <c r="N97" s="722"/>
      <c r="O97" s="722"/>
      <c r="P97" s="722"/>
      <c r="Q97" s="722"/>
      <c r="R97" s="722"/>
      <c r="S97" s="722"/>
      <c r="T97" s="722"/>
      <c r="U97" s="722"/>
      <c r="V97" s="722"/>
      <c r="W97" s="722"/>
      <c r="X97" s="722"/>
      <c r="Y97" s="722"/>
      <c r="Z97" s="722"/>
      <c r="AA97" s="722"/>
      <c r="AB97" s="722"/>
      <c r="AC97" s="722"/>
      <c r="AD97" s="722"/>
      <c r="AE97" s="722"/>
      <c r="AF97" s="722"/>
      <c r="AG97" s="722"/>
      <c r="AH97" s="722"/>
      <c r="AI97" s="722"/>
      <c r="AJ97" s="722"/>
      <c r="AK97" s="722"/>
      <c r="AL97" s="722"/>
      <c r="AM97" s="722"/>
      <c r="AN97" s="722"/>
      <c r="AO97" s="722"/>
      <c r="AP97" s="722"/>
      <c r="AQ97" s="722"/>
      <c r="AR97" s="722"/>
      <c r="AS97" s="722"/>
    </row>
    <row r="98" spans="1:45" ht="12.75">
      <c r="A98" s="728"/>
      <c r="B98" s="728"/>
      <c r="C98" s="728"/>
      <c r="J98" s="722"/>
      <c r="K98" s="722"/>
      <c r="L98" s="722"/>
      <c r="M98" s="722"/>
      <c r="N98" s="722"/>
      <c r="O98" s="722"/>
      <c r="P98" s="722"/>
      <c r="Q98" s="722"/>
      <c r="R98" s="722"/>
      <c r="S98" s="722"/>
      <c r="T98" s="722"/>
      <c r="U98" s="722"/>
      <c r="V98" s="722"/>
      <c r="W98" s="722"/>
      <c r="X98" s="722"/>
      <c r="Y98" s="722"/>
      <c r="Z98" s="722"/>
      <c r="AA98" s="722"/>
      <c r="AB98" s="722"/>
      <c r="AC98" s="722"/>
      <c r="AD98" s="722"/>
      <c r="AE98" s="722"/>
      <c r="AF98" s="722"/>
      <c r="AG98" s="722"/>
      <c r="AH98" s="722"/>
      <c r="AI98" s="722"/>
      <c r="AJ98" s="722"/>
      <c r="AK98" s="722"/>
      <c r="AL98" s="722"/>
      <c r="AM98" s="722"/>
      <c r="AN98" s="722"/>
      <c r="AO98" s="722"/>
      <c r="AP98" s="722"/>
      <c r="AQ98" s="722"/>
      <c r="AR98" s="722"/>
      <c r="AS98" s="722"/>
    </row>
    <row r="99" spans="1:45" ht="12.75">
      <c r="A99" s="728"/>
      <c r="B99" s="728"/>
      <c r="C99" s="728"/>
      <c r="J99" s="722"/>
      <c r="K99" s="722"/>
      <c r="L99" s="722"/>
      <c r="M99" s="722"/>
      <c r="N99" s="722"/>
      <c r="O99" s="722"/>
      <c r="P99" s="722"/>
      <c r="Q99" s="722"/>
      <c r="R99" s="722"/>
      <c r="S99" s="722"/>
      <c r="T99" s="722"/>
      <c r="U99" s="722"/>
      <c r="V99" s="722"/>
      <c r="W99" s="722"/>
      <c r="X99" s="722"/>
      <c r="Y99" s="722"/>
      <c r="Z99" s="722"/>
      <c r="AA99" s="722"/>
      <c r="AB99" s="722"/>
      <c r="AC99" s="722"/>
      <c r="AD99" s="722"/>
      <c r="AE99" s="722"/>
      <c r="AF99" s="722"/>
      <c r="AG99" s="722"/>
      <c r="AH99" s="722"/>
      <c r="AI99" s="722"/>
      <c r="AJ99" s="722"/>
      <c r="AK99" s="722"/>
      <c r="AL99" s="722"/>
      <c r="AM99" s="722"/>
      <c r="AN99" s="722"/>
      <c r="AO99" s="722"/>
      <c r="AP99" s="722"/>
      <c r="AQ99" s="722"/>
      <c r="AR99" s="722"/>
      <c r="AS99" s="722"/>
    </row>
    <row r="100" spans="1:45" ht="12.75">
      <c r="A100" s="728"/>
      <c r="B100" s="728"/>
      <c r="C100" s="728"/>
      <c r="J100" s="722"/>
      <c r="K100" s="722"/>
      <c r="L100" s="722"/>
      <c r="M100" s="722"/>
      <c r="N100" s="722"/>
      <c r="O100" s="722"/>
      <c r="P100" s="722"/>
      <c r="Q100" s="722"/>
      <c r="R100" s="722"/>
      <c r="S100" s="722"/>
      <c r="T100" s="722"/>
      <c r="U100" s="722"/>
      <c r="V100" s="722"/>
      <c r="W100" s="722"/>
      <c r="X100" s="722"/>
      <c r="Y100" s="722"/>
      <c r="Z100" s="722"/>
      <c r="AA100" s="722"/>
      <c r="AB100" s="722"/>
      <c r="AC100" s="722"/>
      <c r="AD100" s="722"/>
      <c r="AE100" s="722"/>
      <c r="AF100" s="722"/>
      <c r="AG100" s="722"/>
      <c r="AH100" s="722"/>
      <c r="AI100" s="722"/>
      <c r="AJ100" s="722"/>
      <c r="AK100" s="722"/>
      <c r="AL100" s="722"/>
      <c r="AM100" s="722"/>
      <c r="AN100" s="722"/>
      <c r="AO100" s="722"/>
      <c r="AP100" s="722"/>
      <c r="AQ100" s="722"/>
      <c r="AR100" s="722"/>
      <c r="AS100" s="722"/>
    </row>
    <row r="101" spans="1:45" ht="12.75">
      <c r="A101" s="728"/>
      <c r="B101" s="728"/>
      <c r="C101" s="728"/>
      <c r="J101" s="722"/>
      <c r="K101" s="722"/>
      <c r="L101" s="722"/>
      <c r="M101" s="722"/>
      <c r="N101" s="722"/>
      <c r="O101" s="722"/>
      <c r="P101" s="722"/>
      <c r="Q101" s="722"/>
      <c r="R101" s="722"/>
      <c r="S101" s="722"/>
      <c r="T101" s="722"/>
      <c r="U101" s="722"/>
      <c r="V101" s="722"/>
      <c r="W101" s="722"/>
      <c r="X101" s="722"/>
      <c r="Y101" s="722"/>
      <c r="Z101" s="722"/>
      <c r="AA101" s="722"/>
      <c r="AB101" s="722"/>
      <c r="AC101" s="722"/>
      <c r="AD101" s="722"/>
      <c r="AE101" s="722"/>
      <c r="AF101" s="722"/>
      <c r="AG101" s="722"/>
      <c r="AH101" s="722"/>
      <c r="AI101" s="722"/>
      <c r="AJ101" s="722"/>
      <c r="AK101" s="722"/>
      <c r="AL101" s="722"/>
      <c r="AM101" s="722"/>
      <c r="AN101" s="722"/>
      <c r="AO101" s="722"/>
      <c r="AP101" s="722"/>
      <c r="AQ101" s="722"/>
      <c r="AR101" s="722"/>
      <c r="AS101" s="722"/>
    </row>
    <row r="102" spans="1:45" ht="12.75">
      <c r="A102" s="728"/>
      <c r="B102" s="728"/>
      <c r="C102" s="728"/>
      <c r="J102" s="722"/>
      <c r="K102" s="722"/>
      <c r="L102" s="722"/>
      <c r="M102" s="722"/>
      <c r="N102" s="722"/>
      <c r="O102" s="722"/>
      <c r="P102" s="722"/>
      <c r="Q102" s="722"/>
      <c r="R102" s="722"/>
      <c r="S102" s="722"/>
      <c r="T102" s="722"/>
      <c r="U102" s="722"/>
      <c r="V102" s="722"/>
      <c r="W102" s="722"/>
      <c r="X102" s="722"/>
      <c r="Y102" s="722"/>
      <c r="Z102" s="722"/>
      <c r="AA102" s="722"/>
      <c r="AB102" s="722"/>
      <c r="AC102" s="722"/>
      <c r="AD102" s="722"/>
      <c r="AE102" s="722"/>
      <c r="AF102" s="722"/>
      <c r="AG102" s="722"/>
      <c r="AH102" s="722"/>
      <c r="AI102" s="722"/>
      <c r="AJ102" s="722"/>
      <c r="AK102" s="722"/>
      <c r="AL102" s="722"/>
      <c r="AM102" s="722"/>
      <c r="AN102" s="722"/>
      <c r="AO102" s="722"/>
      <c r="AP102" s="722"/>
      <c r="AQ102" s="722"/>
      <c r="AR102" s="722"/>
      <c r="AS102" s="722"/>
    </row>
    <row r="103" spans="1:45" ht="12.75">
      <c r="A103" s="728"/>
      <c r="B103" s="728"/>
      <c r="C103" s="728"/>
      <c r="J103" s="722"/>
      <c r="K103" s="722"/>
      <c r="L103" s="722"/>
      <c r="M103" s="722"/>
      <c r="N103" s="722"/>
      <c r="O103" s="722"/>
      <c r="P103" s="722"/>
      <c r="Q103" s="722"/>
      <c r="R103" s="722"/>
      <c r="S103" s="722"/>
      <c r="T103" s="722"/>
      <c r="U103" s="722"/>
      <c r="V103" s="722"/>
      <c r="W103" s="722"/>
      <c r="X103" s="722"/>
      <c r="Y103" s="722"/>
      <c r="Z103" s="722"/>
      <c r="AA103" s="722"/>
      <c r="AB103" s="722"/>
      <c r="AC103" s="722"/>
      <c r="AD103" s="722"/>
      <c r="AE103" s="722"/>
      <c r="AF103" s="722"/>
      <c r="AG103" s="722"/>
      <c r="AH103" s="722"/>
      <c r="AI103" s="722"/>
      <c r="AJ103" s="722"/>
      <c r="AK103" s="722"/>
      <c r="AL103" s="722"/>
      <c r="AM103" s="722"/>
      <c r="AN103" s="722"/>
      <c r="AO103" s="722"/>
      <c r="AP103" s="722"/>
      <c r="AQ103" s="722"/>
      <c r="AR103" s="722"/>
      <c r="AS103" s="722"/>
    </row>
    <row r="104" spans="1:45" ht="12.75">
      <c r="A104" s="728"/>
      <c r="B104" s="728"/>
      <c r="C104" s="728"/>
      <c r="J104" s="722"/>
      <c r="K104" s="722"/>
      <c r="L104" s="722"/>
      <c r="M104" s="722"/>
      <c r="N104" s="722"/>
      <c r="O104" s="722"/>
      <c r="P104" s="722"/>
      <c r="Q104" s="722"/>
      <c r="R104" s="722"/>
      <c r="S104" s="722"/>
      <c r="T104" s="722"/>
      <c r="U104" s="722"/>
      <c r="V104" s="722"/>
      <c r="W104" s="722"/>
      <c r="X104" s="722"/>
      <c r="Y104" s="722"/>
      <c r="Z104" s="722"/>
      <c r="AA104" s="722"/>
      <c r="AB104" s="722"/>
      <c r="AC104" s="722"/>
      <c r="AD104" s="722"/>
      <c r="AE104" s="722"/>
      <c r="AF104" s="722"/>
      <c r="AG104" s="722"/>
      <c r="AH104" s="722"/>
      <c r="AI104" s="722"/>
      <c r="AJ104" s="722"/>
      <c r="AK104" s="722"/>
      <c r="AL104" s="722"/>
      <c r="AM104" s="722"/>
      <c r="AN104" s="722"/>
      <c r="AO104" s="722"/>
      <c r="AP104" s="722"/>
      <c r="AQ104" s="722"/>
      <c r="AR104" s="722"/>
      <c r="AS104" s="722"/>
    </row>
    <row r="105" spans="1:45" ht="12.75">
      <c r="A105" s="728"/>
      <c r="B105" s="728"/>
      <c r="C105" s="728"/>
      <c r="J105" s="722"/>
      <c r="K105" s="722"/>
      <c r="L105" s="722"/>
      <c r="M105" s="722"/>
      <c r="N105" s="722"/>
      <c r="O105" s="722"/>
      <c r="P105" s="722"/>
      <c r="Q105" s="722"/>
      <c r="R105" s="722"/>
      <c r="S105" s="722"/>
      <c r="T105" s="722"/>
      <c r="U105" s="722"/>
      <c r="V105" s="722"/>
      <c r="W105" s="722"/>
      <c r="X105" s="722"/>
      <c r="Y105" s="722"/>
      <c r="Z105" s="722"/>
      <c r="AA105" s="722"/>
      <c r="AB105" s="722"/>
      <c r="AC105" s="722"/>
      <c r="AD105" s="722"/>
      <c r="AE105" s="722"/>
      <c r="AF105" s="722"/>
      <c r="AG105" s="722"/>
      <c r="AH105" s="722"/>
      <c r="AI105" s="722"/>
      <c r="AJ105" s="722"/>
      <c r="AK105" s="722"/>
      <c r="AL105" s="722"/>
      <c r="AM105" s="722"/>
      <c r="AN105" s="722"/>
      <c r="AO105" s="722"/>
      <c r="AP105" s="722"/>
      <c r="AQ105" s="722"/>
      <c r="AR105" s="722"/>
      <c r="AS105" s="722"/>
    </row>
    <row r="106" spans="1:45" ht="12.75">
      <c r="A106" s="728"/>
      <c r="B106" s="728"/>
      <c r="C106" s="728"/>
      <c r="J106" s="722"/>
      <c r="K106" s="722"/>
      <c r="L106" s="722"/>
      <c r="M106" s="722"/>
      <c r="N106" s="722"/>
      <c r="O106" s="722"/>
      <c r="P106" s="722"/>
      <c r="Q106" s="722"/>
      <c r="R106" s="722"/>
      <c r="S106" s="722"/>
      <c r="T106" s="722"/>
      <c r="U106" s="722"/>
      <c r="V106" s="722"/>
      <c r="W106" s="722"/>
      <c r="X106" s="722"/>
      <c r="Y106" s="722"/>
      <c r="Z106" s="722"/>
      <c r="AA106" s="722"/>
      <c r="AB106" s="722"/>
      <c r="AC106" s="722"/>
      <c r="AD106" s="722"/>
      <c r="AE106" s="722"/>
      <c r="AF106" s="722"/>
      <c r="AG106" s="722"/>
      <c r="AH106" s="722"/>
      <c r="AI106" s="722"/>
      <c r="AJ106" s="722"/>
      <c r="AK106" s="722"/>
      <c r="AL106" s="722"/>
      <c r="AM106" s="722"/>
      <c r="AN106" s="722"/>
      <c r="AO106" s="722"/>
      <c r="AP106" s="722"/>
      <c r="AQ106" s="722"/>
      <c r="AR106" s="722"/>
      <c r="AS106" s="722"/>
    </row>
    <row r="107" spans="1:45" ht="12.75">
      <c r="A107" s="728"/>
      <c r="B107" s="728"/>
      <c r="C107" s="728"/>
      <c r="J107" s="722"/>
      <c r="K107" s="722"/>
      <c r="L107" s="722"/>
      <c r="M107" s="722"/>
      <c r="N107" s="722"/>
      <c r="O107" s="722"/>
      <c r="P107" s="722"/>
      <c r="Q107" s="722"/>
      <c r="R107" s="722"/>
      <c r="S107" s="722"/>
      <c r="T107" s="722"/>
      <c r="U107" s="722"/>
      <c r="V107" s="722"/>
      <c r="W107" s="722"/>
      <c r="X107" s="722"/>
      <c r="Y107" s="722"/>
      <c r="Z107" s="722"/>
      <c r="AA107" s="722"/>
      <c r="AB107" s="722"/>
      <c r="AC107" s="722"/>
      <c r="AD107" s="722"/>
      <c r="AE107" s="722"/>
      <c r="AF107" s="722"/>
      <c r="AG107" s="722"/>
      <c r="AH107" s="722"/>
      <c r="AI107" s="722"/>
      <c r="AJ107" s="722"/>
      <c r="AK107" s="722"/>
      <c r="AL107" s="722"/>
      <c r="AM107" s="722"/>
      <c r="AN107" s="722"/>
      <c r="AO107" s="722"/>
      <c r="AP107" s="722"/>
      <c r="AQ107" s="722"/>
      <c r="AR107" s="722"/>
      <c r="AS107" s="722"/>
    </row>
    <row r="108" spans="1:45" ht="12.75">
      <c r="A108" s="728"/>
      <c r="B108" s="728"/>
      <c r="C108" s="728"/>
      <c r="J108" s="722"/>
      <c r="K108" s="722"/>
      <c r="L108" s="722"/>
      <c r="M108" s="722"/>
      <c r="N108" s="722"/>
      <c r="O108" s="722"/>
      <c r="P108" s="722"/>
      <c r="Q108" s="722"/>
      <c r="R108" s="722"/>
      <c r="S108" s="722"/>
      <c r="T108" s="722"/>
      <c r="U108" s="722"/>
      <c r="V108" s="722"/>
      <c r="W108" s="722"/>
      <c r="X108" s="722"/>
      <c r="Y108" s="722"/>
      <c r="Z108" s="722"/>
      <c r="AA108" s="722"/>
      <c r="AB108" s="722"/>
      <c r="AC108" s="722"/>
      <c r="AD108" s="722"/>
      <c r="AE108" s="722"/>
      <c r="AF108" s="722"/>
      <c r="AG108" s="722"/>
      <c r="AH108" s="722"/>
      <c r="AI108" s="722"/>
      <c r="AJ108" s="722"/>
      <c r="AK108" s="722"/>
      <c r="AL108" s="722"/>
      <c r="AM108" s="722"/>
      <c r="AN108" s="722"/>
      <c r="AO108" s="722"/>
      <c r="AP108" s="722"/>
      <c r="AQ108" s="722"/>
      <c r="AR108" s="722"/>
      <c r="AS108" s="722"/>
    </row>
    <row r="109" spans="1:45" ht="12.75">
      <c r="A109" s="728"/>
      <c r="B109" s="728"/>
      <c r="C109" s="728"/>
      <c r="J109" s="722"/>
      <c r="K109" s="722"/>
      <c r="L109" s="722"/>
      <c r="M109" s="722"/>
      <c r="N109" s="722"/>
      <c r="O109" s="722"/>
      <c r="P109" s="722"/>
      <c r="Q109" s="722"/>
      <c r="R109" s="722"/>
      <c r="S109" s="722"/>
      <c r="T109" s="722"/>
      <c r="U109" s="722"/>
      <c r="V109" s="722"/>
      <c r="W109" s="722"/>
      <c r="X109" s="722"/>
      <c r="Y109" s="722"/>
      <c r="Z109" s="722"/>
      <c r="AA109" s="722"/>
      <c r="AB109" s="722"/>
      <c r="AC109" s="722"/>
      <c r="AD109" s="722"/>
      <c r="AE109" s="722"/>
      <c r="AF109" s="722"/>
      <c r="AG109" s="722"/>
      <c r="AH109" s="722"/>
      <c r="AI109" s="722"/>
      <c r="AJ109" s="722"/>
      <c r="AK109" s="722"/>
      <c r="AL109" s="722"/>
      <c r="AM109" s="722"/>
      <c r="AN109" s="722"/>
      <c r="AO109" s="722"/>
      <c r="AP109" s="722"/>
      <c r="AQ109" s="722"/>
      <c r="AR109" s="722"/>
      <c r="AS109" s="722"/>
    </row>
    <row r="110" spans="1:45" ht="12.75">
      <c r="A110" s="728"/>
      <c r="B110" s="728"/>
      <c r="C110" s="728"/>
      <c r="J110" s="722"/>
      <c r="K110" s="722"/>
      <c r="L110" s="722"/>
      <c r="M110" s="722"/>
      <c r="N110" s="722"/>
      <c r="O110" s="722"/>
      <c r="P110" s="722"/>
      <c r="Q110" s="722"/>
      <c r="R110" s="722"/>
      <c r="S110" s="722"/>
      <c r="T110" s="722"/>
      <c r="U110" s="722"/>
      <c r="V110" s="722"/>
      <c r="W110" s="722"/>
      <c r="X110" s="722"/>
      <c r="Y110" s="722"/>
      <c r="Z110" s="722"/>
      <c r="AA110" s="722"/>
      <c r="AB110" s="722"/>
      <c r="AC110" s="722"/>
      <c r="AD110" s="722"/>
      <c r="AE110" s="722"/>
      <c r="AF110" s="722"/>
      <c r="AG110" s="722"/>
      <c r="AH110" s="722"/>
      <c r="AI110" s="722"/>
      <c r="AJ110" s="722"/>
      <c r="AK110" s="722"/>
      <c r="AL110" s="722"/>
      <c r="AM110" s="722"/>
      <c r="AN110" s="722"/>
      <c r="AO110" s="722"/>
      <c r="AP110" s="722"/>
      <c r="AQ110" s="722"/>
      <c r="AR110" s="722"/>
      <c r="AS110" s="722"/>
    </row>
    <row r="111" spans="1:45" ht="12.75">
      <c r="A111" s="728"/>
      <c r="B111" s="728"/>
      <c r="C111" s="728"/>
      <c r="J111" s="722"/>
      <c r="K111" s="722"/>
      <c r="L111" s="722"/>
      <c r="M111" s="722"/>
      <c r="N111" s="722"/>
      <c r="O111" s="722"/>
      <c r="P111" s="722"/>
      <c r="Q111" s="722"/>
      <c r="R111" s="722"/>
      <c r="S111" s="722"/>
      <c r="T111" s="722"/>
      <c r="U111" s="722"/>
      <c r="V111" s="722"/>
      <c r="W111" s="722"/>
      <c r="X111" s="722"/>
      <c r="Y111" s="722"/>
      <c r="Z111" s="722"/>
      <c r="AA111" s="722"/>
      <c r="AB111" s="722"/>
      <c r="AC111" s="722"/>
      <c r="AD111" s="722"/>
      <c r="AE111" s="722"/>
      <c r="AF111" s="722"/>
      <c r="AG111" s="722"/>
      <c r="AH111" s="722"/>
      <c r="AI111" s="722"/>
      <c r="AJ111" s="722"/>
      <c r="AK111" s="722"/>
      <c r="AL111" s="722"/>
      <c r="AM111" s="722"/>
      <c r="AN111" s="722"/>
      <c r="AO111" s="722"/>
      <c r="AP111" s="722"/>
      <c r="AQ111" s="722"/>
      <c r="AR111" s="722"/>
      <c r="AS111" s="722"/>
    </row>
    <row r="112" spans="1:45" ht="12.75">
      <c r="A112" s="728"/>
      <c r="B112" s="728"/>
      <c r="C112" s="728"/>
      <c r="J112" s="722"/>
      <c r="K112" s="722"/>
      <c r="L112" s="722"/>
      <c r="M112" s="722"/>
      <c r="N112" s="722"/>
      <c r="O112" s="722"/>
      <c r="P112" s="722"/>
      <c r="Q112" s="722"/>
      <c r="R112" s="722"/>
      <c r="S112" s="722"/>
      <c r="T112" s="722"/>
      <c r="U112" s="722"/>
      <c r="V112" s="722"/>
      <c r="W112" s="722"/>
      <c r="X112" s="722"/>
      <c r="Y112" s="722"/>
      <c r="Z112" s="722"/>
      <c r="AA112" s="722"/>
      <c r="AB112" s="722"/>
      <c r="AC112" s="722"/>
      <c r="AD112" s="722"/>
      <c r="AE112" s="722"/>
      <c r="AF112" s="722"/>
      <c r="AG112" s="722"/>
      <c r="AH112" s="722"/>
      <c r="AI112" s="722"/>
      <c r="AJ112" s="722"/>
      <c r="AK112" s="722"/>
      <c r="AL112" s="722"/>
      <c r="AM112" s="722"/>
      <c r="AN112" s="722"/>
      <c r="AO112" s="722"/>
      <c r="AP112" s="722"/>
      <c r="AQ112" s="722"/>
      <c r="AR112" s="722"/>
      <c r="AS112" s="722"/>
    </row>
    <row r="113" spans="1:45" ht="12.75">
      <c r="A113" s="728"/>
      <c r="B113" s="728"/>
      <c r="C113" s="728"/>
      <c r="J113" s="722"/>
      <c r="K113" s="722"/>
      <c r="L113" s="722"/>
      <c r="M113" s="722"/>
      <c r="N113" s="722"/>
      <c r="O113" s="722"/>
      <c r="P113" s="722"/>
      <c r="Q113" s="722"/>
      <c r="R113" s="722"/>
      <c r="S113" s="722"/>
      <c r="T113" s="722"/>
      <c r="U113" s="722"/>
      <c r="V113" s="722"/>
      <c r="W113" s="722"/>
      <c r="X113" s="722"/>
      <c r="Y113" s="722"/>
      <c r="Z113" s="722"/>
      <c r="AA113" s="722"/>
      <c r="AB113" s="722"/>
      <c r="AC113" s="722"/>
      <c r="AD113" s="722"/>
      <c r="AE113" s="722"/>
      <c r="AF113" s="722"/>
      <c r="AG113" s="722"/>
      <c r="AH113" s="722"/>
      <c r="AI113" s="722"/>
      <c r="AJ113" s="722"/>
      <c r="AK113" s="722"/>
      <c r="AL113" s="722"/>
      <c r="AM113" s="722"/>
      <c r="AN113" s="722"/>
      <c r="AO113" s="722"/>
      <c r="AP113" s="722"/>
      <c r="AQ113" s="722"/>
      <c r="AR113" s="722"/>
      <c r="AS113" s="722"/>
    </row>
    <row r="114" spans="1:3" ht="12.75">
      <c r="A114" s="728"/>
      <c r="B114" s="728"/>
      <c r="C114" s="728"/>
    </row>
    <row r="115" spans="1:3" ht="12.75">
      <c r="A115" s="728"/>
      <c r="B115" s="728"/>
      <c r="C115" s="728"/>
    </row>
    <row r="116" spans="1:3" ht="12.75">
      <c r="A116" s="728"/>
      <c r="B116" s="728"/>
      <c r="C116" s="728"/>
    </row>
    <row r="117" spans="1:3" ht="12.75">
      <c r="A117" s="728"/>
      <c r="B117" s="728"/>
      <c r="C117" s="728"/>
    </row>
    <row r="118" spans="1:3" ht="12.75">
      <c r="A118" s="728"/>
      <c r="B118" s="728"/>
      <c r="C118" s="728"/>
    </row>
    <row r="119" spans="1:3" ht="12.75">
      <c r="A119" s="728"/>
      <c r="B119" s="728"/>
      <c r="C119" s="728"/>
    </row>
    <row r="120" spans="1:3" ht="12.75">
      <c r="A120" s="728"/>
      <c r="B120" s="728"/>
      <c r="C120" s="728"/>
    </row>
    <row r="121" spans="1:3" ht="12.75">
      <c r="A121" s="728"/>
      <c r="B121" s="728"/>
      <c r="C121" s="728"/>
    </row>
    <row r="122" spans="1:3" ht="12.75">
      <c r="A122" s="728"/>
      <c r="B122" s="728"/>
      <c r="C122" s="728"/>
    </row>
    <row r="123" spans="1:3" ht="12.75">
      <c r="A123" s="728"/>
      <c r="B123" s="728"/>
      <c r="C123" s="728"/>
    </row>
    <row r="124" spans="1:3" ht="12.75">
      <c r="A124" s="728"/>
      <c r="B124" s="728"/>
      <c r="C124" s="728"/>
    </row>
    <row r="125" spans="1:3" ht="12.75">
      <c r="A125" s="728"/>
      <c r="B125" s="728"/>
      <c r="C125" s="728"/>
    </row>
    <row r="126" spans="1:3" ht="12.75">
      <c r="A126" s="728"/>
      <c r="B126" s="728"/>
      <c r="C126" s="728"/>
    </row>
    <row r="127" spans="1:3" ht="12.75">
      <c r="A127" s="728"/>
      <c r="B127" s="728"/>
      <c r="C127" s="728"/>
    </row>
    <row r="128" spans="1:3" ht="12.75">
      <c r="A128" s="728"/>
      <c r="B128" s="728"/>
      <c r="C128" s="728"/>
    </row>
    <row r="129" spans="1:3" ht="12.75">
      <c r="A129" s="728"/>
      <c r="B129" s="728"/>
      <c r="C129" s="728"/>
    </row>
    <row r="130" spans="1:3" ht="12.75">
      <c r="A130" s="728"/>
      <c r="B130" s="728"/>
      <c r="C130" s="728"/>
    </row>
    <row r="131" spans="1:3" ht="12.75">
      <c r="A131" s="728"/>
      <c r="B131" s="728"/>
      <c r="C131" s="728"/>
    </row>
    <row r="132" spans="1:3" ht="12.75">
      <c r="A132" s="728"/>
      <c r="B132" s="728"/>
      <c r="C132" s="728"/>
    </row>
    <row r="133" spans="1:3" ht="12.75">
      <c r="A133" s="728"/>
      <c r="B133" s="728"/>
      <c r="C133" s="728"/>
    </row>
    <row r="134" spans="1:3" ht="12.75">
      <c r="A134" s="728"/>
      <c r="B134" s="728"/>
      <c r="C134" s="728"/>
    </row>
    <row r="135" spans="1:3" ht="12.75">
      <c r="A135" s="728"/>
      <c r="B135" s="728"/>
      <c r="C135" s="728"/>
    </row>
    <row r="136" spans="1:3" ht="12.75">
      <c r="A136" s="728"/>
      <c r="B136" s="728"/>
      <c r="C136" s="728"/>
    </row>
    <row r="137" spans="1:3" ht="12.75">
      <c r="A137" s="728"/>
      <c r="B137" s="728"/>
      <c r="C137" s="728"/>
    </row>
    <row r="138" spans="1:3" ht="12.75">
      <c r="A138" s="728"/>
      <c r="B138" s="728"/>
      <c r="C138" s="728"/>
    </row>
    <row r="139" spans="1:3" ht="12.75">
      <c r="A139" s="728"/>
      <c r="B139" s="728"/>
      <c r="C139" s="728"/>
    </row>
    <row r="140" spans="1:3" ht="12.75">
      <c r="A140" s="728"/>
      <c r="B140" s="728"/>
      <c r="C140" s="728"/>
    </row>
    <row r="141" spans="1:3" ht="12.75">
      <c r="A141" s="728"/>
      <c r="B141" s="728"/>
      <c r="C141" s="728"/>
    </row>
    <row r="142" spans="1:3" ht="12.75">
      <c r="A142" s="728"/>
      <c r="B142" s="728"/>
      <c r="C142" s="728"/>
    </row>
    <row r="143" spans="1:3" ht="12.75">
      <c r="A143" s="728"/>
      <c r="B143" s="728"/>
      <c r="C143" s="728"/>
    </row>
    <row r="144" spans="1:3" ht="12.75">
      <c r="A144" s="728"/>
      <c r="B144" s="728"/>
      <c r="C144" s="728"/>
    </row>
    <row r="145" spans="1:3" ht="12.75">
      <c r="A145" s="728"/>
      <c r="B145" s="728"/>
      <c r="C145" s="728"/>
    </row>
    <row r="146" spans="1:3" ht="12.75">
      <c r="A146" s="728"/>
      <c r="B146" s="728"/>
      <c r="C146" s="728"/>
    </row>
    <row r="147" spans="1:3" ht="12.75">
      <c r="A147" s="728"/>
      <c r="B147" s="728"/>
      <c r="C147" s="728"/>
    </row>
    <row r="148" spans="1:3" ht="12.75">
      <c r="A148" s="728"/>
      <c r="B148" s="728"/>
      <c r="C148" s="728"/>
    </row>
    <row r="149" spans="1:3" ht="12.75">
      <c r="A149" s="728"/>
      <c r="B149" s="728"/>
      <c r="C149" s="728"/>
    </row>
    <row r="150" spans="1:3" ht="12.75">
      <c r="A150" s="728"/>
      <c r="B150" s="728"/>
      <c r="C150" s="728"/>
    </row>
    <row r="151" spans="1:3" ht="12.75">
      <c r="A151" s="728"/>
      <c r="B151" s="728"/>
      <c r="C151" s="728"/>
    </row>
    <row r="152" spans="1:3" ht="12.75">
      <c r="A152" s="728"/>
      <c r="B152" s="728"/>
      <c r="C152" s="728"/>
    </row>
    <row r="153" spans="1:3" ht="12.75">
      <c r="A153" s="728"/>
      <c r="B153" s="728"/>
      <c r="C153" s="728"/>
    </row>
    <row r="154" spans="1:3" ht="12.75">
      <c r="A154" s="728"/>
      <c r="B154" s="728"/>
      <c r="C154" s="728"/>
    </row>
    <row r="155" spans="1:3" ht="12.75">
      <c r="A155" s="728"/>
      <c r="B155" s="728"/>
      <c r="C155" s="728"/>
    </row>
    <row r="156" spans="1:3" ht="12.75">
      <c r="A156" s="728"/>
      <c r="B156" s="728"/>
      <c r="C156" s="728"/>
    </row>
    <row r="157" spans="1:3" ht="12.75">
      <c r="A157" s="728"/>
      <c r="B157" s="728"/>
      <c r="C157" s="728"/>
    </row>
    <row r="158" spans="1:3" ht="12.75">
      <c r="A158" s="728"/>
      <c r="B158" s="728"/>
      <c r="C158" s="728"/>
    </row>
    <row r="159" spans="1:3" ht="12.75">
      <c r="A159" s="728"/>
      <c r="B159" s="728"/>
      <c r="C159" s="728"/>
    </row>
    <row r="160" spans="1:3" ht="12.75">
      <c r="A160" s="728"/>
      <c r="B160" s="728"/>
      <c r="C160" s="728"/>
    </row>
    <row r="161" spans="1:3" ht="12.75">
      <c r="A161" s="728"/>
      <c r="B161" s="728"/>
      <c r="C161" s="728"/>
    </row>
    <row r="162" spans="1:3" ht="12.75">
      <c r="A162" s="728"/>
      <c r="B162" s="728"/>
      <c r="C162" s="728"/>
    </row>
    <row r="163" spans="1:3" ht="12.75">
      <c r="A163" s="728"/>
      <c r="B163" s="728"/>
      <c r="C163" s="728"/>
    </row>
    <row r="164" spans="1:3" ht="12.75">
      <c r="A164" s="728"/>
      <c r="B164" s="728"/>
      <c r="C164" s="728"/>
    </row>
    <row r="165" spans="1:3" ht="12.75">
      <c r="A165" s="728"/>
      <c r="B165" s="728"/>
      <c r="C165" s="728"/>
    </row>
    <row r="166" spans="1:3" ht="12.75">
      <c r="A166" s="728"/>
      <c r="B166" s="728"/>
      <c r="C166" s="728"/>
    </row>
    <row r="167" spans="1:3" ht="12.75">
      <c r="A167" s="728"/>
      <c r="B167" s="728"/>
      <c r="C167" s="728"/>
    </row>
    <row r="168" spans="1:3" ht="12.75">
      <c r="A168" s="728"/>
      <c r="B168" s="728"/>
      <c r="C168" s="728"/>
    </row>
    <row r="169" spans="1:3" ht="12.75">
      <c r="A169" s="728"/>
      <c r="B169" s="728"/>
      <c r="C169" s="728"/>
    </row>
    <row r="170" spans="1:3" ht="12.75">
      <c r="A170" s="728"/>
      <c r="B170" s="728"/>
      <c r="C170" s="728"/>
    </row>
    <row r="171" spans="1:3" ht="12.75">
      <c r="A171" s="728"/>
      <c r="B171" s="728"/>
      <c r="C171" s="728"/>
    </row>
    <row r="172" spans="1:3" ht="12.75">
      <c r="A172" s="728"/>
      <c r="B172" s="728"/>
      <c r="C172" s="728"/>
    </row>
    <row r="173" spans="1:3" ht="12.75">
      <c r="A173" s="728"/>
      <c r="B173" s="728"/>
      <c r="C173" s="728"/>
    </row>
    <row r="174" spans="1:3" ht="12.75">
      <c r="A174" s="728"/>
      <c r="B174" s="728"/>
      <c r="C174" s="728"/>
    </row>
    <row r="175" spans="1:3" ht="12.75">
      <c r="A175" s="728"/>
      <c r="B175" s="728"/>
      <c r="C175" s="728"/>
    </row>
    <row r="176" spans="1:3" ht="12.75">
      <c r="A176" s="728"/>
      <c r="B176" s="728"/>
      <c r="C176" s="728"/>
    </row>
    <row r="177" spans="1:3" ht="12.75">
      <c r="A177" s="728"/>
      <c r="B177" s="728"/>
      <c r="C177" s="728"/>
    </row>
    <row r="178" spans="1:3" ht="12.75">
      <c r="A178" s="728"/>
      <c r="B178" s="728"/>
      <c r="C178" s="728"/>
    </row>
    <row r="179" spans="1:3" ht="12.75">
      <c r="A179" s="728"/>
      <c r="B179" s="728"/>
      <c r="C179" s="728"/>
    </row>
    <row r="180" spans="1:3" ht="12.75">
      <c r="A180" s="728"/>
      <c r="B180" s="728"/>
      <c r="C180" s="728"/>
    </row>
    <row r="181" spans="1:3" ht="12.75">
      <c r="A181" s="728"/>
      <c r="B181" s="728"/>
      <c r="C181" s="728"/>
    </row>
    <row r="182" spans="1:3" ht="12.75">
      <c r="A182" s="728"/>
      <c r="B182" s="728"/>
      <c r="C182" s="728"/>
    </row>
    <row r="183" spans="1:3" ht="12.75">
      <c r="A183" s="728"/>
      <c r="B183" s="728"/>
      <c r="C183" s="728"/>
    </row>
    <row r="184" spans="1:3" ht="12.75">
      <c r="A184" s="728"/>
      <c r="B184" s="728"/>
      <c r="C184" s="728"/>
    </row>
    <row r="185" spans="1:3" ht="12.75">
      <c r="A185" s="728"/>
      <c r="B185" s="728"/>
      <c r="C185" s="728"/>
    </row>
    <row r="186" spans="1:3" ht="12.75">
      <c r="A186" s="728"/>
      <c r="B186" s="728"/>
      <c r="C186" s="728"/>
    </row>
    <row r="187" spans="1:3" ht="12.75">
      <c r="A187" s="728"/>
      <c r="B187" s="728"/>
      <c r="C187" s="728"/>
    </row>
    <row r="188" spans="1:3" ht="12.75">
      <c r="A188" s="728"/>
      <c r="B188" s="728"/>
      <c r="C188" s="728"/>
    </row>
    <row r="189" spans="1:3" ht="12.75">
      <c r="A189" s="728"/>
      <c r="B189" s="728"/>
      <c r="C189" s="728"/>
    </row>
    <row r="190" spans="1:3" ht="12.75">
      <c r="A190" s="728"/>
      <c r="B190" s="728"/>
      <c r="C190" s="728"/>
    </row>
    <row r="191" spans="1:3" ht="12.75">
      <c r="A191" s="728"/>
      <c r="B191" s="728"/>
      <c r="C191" s="728"/>
    </row>
    <row r="192" spans="1:3" ht="12.75">
      <c r="A192" s="728"/>
      <c r="B192" s="728"/>
      <c r="C192" s="728"/>
    </row>
    <row r="193" spans="1:3" ht="12.75">
      <c r="A193" s="728"/>
      <c r="B193" s="728"/>
      <c r="C193" s="728"/>
    </row>
    <row r="194" spans="1:3" ht="12.75">
      <c r="A194" s="728"/>
      <c r="B194" s="728"/>
      <c r="C194" s="728"/>
    </row>
    <row r="195" spans="1:3" ht="12.75">
      <c r="A195" s="728"/>
      <c r="B195" s="728"/>
      <c r="C195" s="728"/>
    </row>
    <row r="196" spans="1:3" ht="12.75">
      <c r="A196" s="728"/>
      <c r="B196" s="728"/>
      <c r="C196" s="728"/>
    </row>
    <row r="197" spans="1:3" ht="12.75">
      <c r="A197" s="728"/>
      <c r="B197" s="728"/>
      <c r="C197" s="728"/>
    </row>
    <row r="198" spans="1:3" ht="12.75">
      <c r="A198" s="728"/>
      <c r="B198" s="728"/>
      <c r="C198" s="728"/>
    </row>
    <row r="199" spans="1:3" ht="12.75">
      <c r="A199" s="728"/>
      <c r="B199" s="728"/>
      <c r="C199" s="728"/>
    </row>
    <row r="200" spans="1:3" ht="12.75">
      <c r="A200" s="728"/>
      <c r="B200" s="728"/>
      <c r="C200" s="728"/>
    </row>
    <row r="201" spans="1:3" ht="12.75">
      <c r="A201" s="728"/>
      <c r="B201" s="728"/>
      <c r="C201" s="728"/>
    </row>
    <row r="202" spans="1:3" ht="12.75">
      <c r="A202" s="728"/>
      <c r="B202" s="728"/>
      <c r="C202" s="728"/>
    </row>
    <row r="203" spans="1:3" ht="12.75">
      <c r="A203" s="728"/>
      <c r="B203" s="728"/>
      <c r="C203" s="728"/>
    </row>
    <row r="204" spans="1:3" ht="12.75">
      <c r="A204" s="728"/>
      <c r="B204" s="728"/>
      <c r="C204" s="728"/>
    </row>
    <row r="205" spans="1:3" ht="12.75">
      <c r="A205" s="728"/>
      <c r="B205" s="728"/>
      <c r="C205" s="728"/>
    </row>
    <row r="206" spans="1:3" ht="12.75">
      <c r="A206" s="728"/>
      <c r="B206" s="728"/>
      <c r="C206" s="728"/>
    </row>
    <row r="207" spans="1:3" ht="12.75">
      <c r="A207" s="728"/>
      <c r="B207" s="728"/>
      <c r="C207" s="728"/>
    </row>
    <row r="208" spans="1:3" ht="12.75">
      <c r="A208" s="728"/>
      <c r="B208" s="728"/>
      <c r="C208" s="728"/>
    </row>
    <row r="209" spans="1:3" ht="12.75">
      <c r="A209" s="728"/>
      <c r="B209" s="728"/>
      <c r="C209" s="728"/>
    </row>
    <row r="210" spans="1:3" ht="12.75">
      <c r="A210" s="728"/>
      <c r="B210" s="728"/>
      <c r="C210" s="728"/>
    </row>
    <row r="211" spans="1:3" ht="12.75">
      <c r="A211" s="728"/>
      <c r="B211" s="728"/>
      <c r="C211" s="728"/>
    </row>
    <row r="212" spans="1:3" ht="12.75">
      <c r="A212" s="728"/>
      <c r="B212" s="728"/>
      <c r="C212" s="728"/>
    </row>
    <row r="213" spans="1:3" ht="12.75">
      <c r="A213" s="728"/>
      <c r="B213" s="728"/>
      <c r="C213" s="728"/>
    </row>
    <row r="214" spans="1:3" ht="12.75">
      <c r="A214" s="728"/>
      <c r="B214" s="728"/>
      <c r="C214" s="728"/>
    </row>
    <row r="215" spans="1:3" ht="12.75">
      <c r="A215" s="728"/>
      <c r="B215" s="728"/>
      <c r="C215" s="728"/>
    </row>
    <row r="216" spans="1:3" ht="12.75">
      <c r="A216" s="728"/>
      <c r="B216" s="728"/>
      <c r="C216" s="728"/>
    </row>
    <row r="217" spans="1:3" ht="12.75">
      <c r="A217" s="728"/>
      <c r="B217" s="728"/>
      <c r="C217" s="728"/>
    </row>
    <row r="218" spans="1:3" ht="12.75">
      <c r="A218" s="728"/>
      <c r="B218" s="728"/>
      <c r="C218" s="728"/>
    </row>
    <row r="219" spans="1:3" ht="12.75">
      <c r="A219" s="728"/>
      <c r="B219" s="728"/>
      <c r="C219" s="728"/>
    </row>
    <row r="220" spans="1:3" ht="12.75">
      <c r="A220" s="728"/>
      <c r="B220" s="728"/>
      <c r="C220" s="728"/>
    </row>
    <row r="221" spans="1:3" ht="12.75">
      <c r="A221" s="728"/>
      <c r="B221" s="728"/>
      <c r="C221" s="728"/>
    </row>
    <row r="222" spans="1:3" ht="12.75">
      <c r="A222" s="728"/>
      <c r="B222" s="728"/>
      <c r="C222" s="728"/>
    </row>
    <row r="223" spans="1:3" ht="12.75">
      <c r="A223" s="728"/>
      <c r="B223" s="728"/>
      <c r="C223" s="728"/>
    </row>
    <row r="224" spans="1:3" ht="12.75">
      <c r="A224" s="728"/>
      <c r="B224" s="728"/>
      <c r="C224" s="728"/>
    </row>
    <row r="225" spans="1:3" ht="12.75">
      <c r="A225" s="728"/>
      <c r="B225" s="728"/>
      <c r="C225" s="728"/>
    </row>
    <row r="226" spans="1:3" ht="12.75">
      <c r="A226" s="728"/>
      <c r="B226" s="728"/>
      <c r="C226" s="728"/>
    </row>
    <row r="227" spans="1:3" ht="12.75">
      <c r="A227" s="728"/>
      <c r="B227" s="728"/>
      <c r="C227" s="728"/>
    </row>
    <row r="228" spans="1:3" ht="12.75">
      <c r="A228" s="728"/>
      <c r="B228" s="728"/>
      <c r="C228" s="728"/>
    </row>
    <row r="229" spans="1:3" ht="12.75">
      <c r="A229" s="728"/>
      <c r="B229" s="728"/>
      <c r="C229" s="728"/>
    </row>
    <row r="230" spans="1:3" ht="12.75">
      <c r="A230" s="728"/>
      <c r="B230" s="728"/>
      <c r="C230" s="728"/>
    </row>
    <row r="231" spans="1:3" ht="12.75">
      <c r="A231" s="728"/>
      <c r="B231" s="728"/>
      <c r="C231" s="728"/>
    </row>
    <row r="232" spans="1:3" ht="12.75">
      <c r="A232" s="728"/>
      <c r="B232" s="728"/>
      <c r="C232" s="728"/>
    </row>
    <row r="233" spans="1:3" ht="12.75">
      <c r="A233" s="728"/>
      <c r="B233" s="728"/>
      <c r="C233" s="728"/>
    </row>
    <row r="234" spans="1:3" ht="12.75">
      <c r="A234" s="728"/>
      <c r="B234" s="728"/>
      <c r="C234" s="728"/>
    </row>
    <row r="235" spans="1:3" ht="12.75">
      <c r="A235" s="728"/>
      <c r="B235" s="728"/>
      <c r="C235" s="728"/>
    </row>
    <row r="236" spans="1:3" ht="12.75">
      <c r="A236" s="728"/>
      <c r="B236" s="728"/>
      <c r="C236" s="728"/>
    </row>
    <row r="237" spans="1:3" ht="12.75">
      <c r="A237" s="728"/>
      <c r="B237" s="728"/>
      <c r="C237" s="728"/>
    </row>
    <row r="238" spans="1:3" ht="12.75">
      <c r="A238" s="728"/>
      <c r="B238" s="728"/>
      <c r="C238" s="728"/>
    </row>
    <row r="239" spans="1:3" ht="12.75">
      <c r="A239" s="728"/>
      <c r="B239" s="728"/>
      <c r="C239" s="728"/>
    </row>
    <row r="240" spans="1:3" ht="12.75">
      <c r="A240" s="728"/>
      <c r="B240" s="728"/>
      <c r="C240" s="728"/>
    </row>
    <row r="241" spans="1:3" ht="12.75">
      <c r="A241" s="728"/>
      <c r="B241" s="728"/>
      <c r="C241" s="728"/>
    </row>
    <row r="242" spans="1:3" ht="12.75">
      <c r="A242" s="728"/>
      <c r="B242" s="728"/>
      <c r="C242" s="728"/>
    </row>
    <row r="243" spans="1:3" ht="12.75">
      <c r="A243" s="728"/>
      <c r="B243" s="728"/>
      <c r="C243" s="728"/>
    </row>
    <row r="244" spans="1:3" ht="12.75">
      <c r="A244" s="728"/>
      <c r="B244" s="728"/>
      <c r="C244" s="728"/>
    </row>
    <row r="245" spans="1:3" ht="12.75">
      <c r="A245" s="728"/>
      <c r="B245" s="728"/>
      <c r="C245" s="728"/>
    </row>
    <row r="246" spans="1:3" ht="12.75">
      <c r="A246" s="728"/>
      <c r="B246" s="728"/>
      <c r="C246" s="728"/>
    </row>
    <row r="247" spans="1:3" ht="12.75">
      <c r="A247" s="728"/>
      <c r="B247" s="728"/>
      <c r="C247" s="728"/>
    </row>
    <row r="248" spans="1:3" ht="12.75">
      <c r="A248" s="728"/>
      <c r="B248" s="728"/>
      <c r="C248" s="728"/>
    </row>
    <row r="249" spans="1:3" ht="12.75">
      <c r="A249" s="728"/>
      <c r="B249" s="728"/>
      <c r="C249" s="728"/>
    </row>
    <row r="250" spans="1:3" ht="12.75">
      <c r="A250" s="728"/>
      <c r="B250" s="728"/>
      <c r="C250" s="728"/>
    </row>
    <row r="251" spans="1:3" ht="12.75">
      <c r="A251" s="728"/>
      <c r="B251" s="728"/>
      <c r="C251" s="728"/>
    </row>
    <row r="252" spans="1:3" ht="12.75">
      <c r="A252" s="728"/>
      <c r="B252" s="728"/>
      <c r="C252" s="728"/>
    </row>
    <row r="253" spans="1:3" ht="12.75">
      <c r="A253" s="728"/>
      <c r="B253" s="728"/>
      <c r="C253" s="728"/>
    </row>
    <row r="254" spans="1:3" ht="12.75">
      <c r="A254" s="728"/>
      <c r="B254" s="728"/>
      <c r="C254" s="728"/>
    </row>
    <row r="255" spans="1:3" ht="12.75">
      <c r="A255" s="728"/>
      <c r="B255" s="728"/>
      <c r="C255" s="728"/>
    </row>
    <row r="256" spans="1:3" ht="12.75">
      <c r="A256" s="728"/>
      <c r="B256" s="728"/>
      <c r="C256" s="728"/>
    </row>
    <row r="257" spans="1:3" ht="12.75">
      <c r="A257" s="728"/>
      <c r="B257" s="728"/>
      <c r="C257" s="728"/>
    </row>
    <row r="258" spans="1:3" ht="12.75">
      <c r="A258" s="728"/>
      <c r="B258" s="728"/>
      <c r="C258" s="728"/>
    </row>
    <row r="259" spans="1:3" ht="12.75">
      <c r="A259" s="728"/>
      <c r="B259" s="728"/>
      <c r="C259" s="728"/>
    </row>
    <row r="260" spans="1:3" ht="12.75">
      <c r="A260" s="728"/>
      <c r="B260" s="728"/>
      <c r="C260" s="728"/>
    </row>
    <row r="261" spans="1:3" ht="12.75">
      <c r="A261" s="728"/>
      <c r="B261" s="728"/>
      <c r="C261" s="728"/>
    </row>
    <row r="262" spans="1:3" ht="12.75">
      <c r="A262" s="728"/>
      <c r="B262" s="728"/>
      <c r="C262" s="728"/>
    </row>
    <row r="263" spans="1:3" ht="12.75">
      <c r="A263" s="728"/>
      <c r="B263" s="728"/>
      <c r="C263" s="728"/>
    </row>
    <row r="264" spans="1:3" ht="12.75">
      <c r="A264" s="728"/>
      <c r="B264" s="728"/>
      <c r="C264" s="728"/>
    </row>
    <row r="265" spans="1:3" ht="12.75">
      <c r="A265" s="728"/>
      <c r="B265" s="728"/>
      <c r="C265" s="728"/>
    </row>
    <row r="266" spans="1:3" ht="12.75">
      <c r="A266" s="728"/>
      <c r="B266" s="728"/>
      <c r="C266" s="728"/>
    </row>
    <row r="267" spans="1:3" ht="12.75">
      <c r="A267" s="728"/>
      <c r="B267" s="728"/>
      <c r="C267" s="728"/>
    </row>
    <row r="268" spans="1:3" ht="12.75">
      <c r="A268" s="728"/>
      <c r="B268" s="728"/>
      <c r="C268" s="728"/>
    </row>
    <row r="269" spans="1:3" ht="12.75">
      <c r="A269" s="728"/>
      <c r="B269" s="728"/>
      <c r="C269" s="728"/>
    </row>
    <row r="270" spans="1:3" ht="12.75">
      <c r="A270" s="728"/>
      <c r="B270" s="728"/>
      <c r="C270" s="728"/>
    </row>
    <row r="271" spans="1:3" ht="12.75">
      <c r="A271" s="728"/>
      <c r="B271" s="728"/>
      <c r="C271" s="728"/>
    </row>
    <row r="272" spans="1:3" ht="12.75">
      <c r="A272" s="728"/>
      <c r="B272" s="728"/>
      <c r="C272" s="728"/>
    </row>
  </sheetData>
  <mergeCells count="65">
    <mergeCell ref="N11:Q11"/>
    <mergeCell ref="AB5:AE5"/>
    <mergeCell ref="AB6:AD6"/>
    <mergeCell ref="AB7:AB10"/>
    <mergeCell ref="AE7:AE10"/>
    <mergeCell ref="AD7:AD10"/>
    <mergeCell ref="S9:S10"/>
    <mergeCell ref="T9:AA9"/>
    <mergeCell ref="K1:M1"/>
    <mergeCell ref="F5:M5"/>
    <mergeCell ref="F6:M6"/>
    <mergeCell ref="K11:M11"/>
    <mergeCell ref="D3:M3"/>
    <mergeCell ref="H7:H10"/>
    <mergeCell ref="I7:I10"/>
    <mergeCell ref="J7:J10"/>
    <mergeCell ref="E5:E7"/>
    <mergeCell ref="E8:E10"/>
    <mergeCell ref="P1:R1"/>
    <mergeCell ref="K9:K10"/>
    <mergeCell ref="K7:M8"/>
    <mergeCell ref="L9:M9"/>
    <mergeCell ref="N9:N10"/>
    <mergeCell ref="O5:AA5"/>
    <mergeCell ref="O6:AA6"/>
    <mergeCell ref="N7:Q8"/>
    <mergeCell ref="R7:R10"/>
    <mergeCell ref="O9:Q9"/>
    <mergeCell ref="A25:C25"/>
    <mergeCell ref="AC7:AC10"/>
    <mergeCell ref="A15:C15"/>
    <mergeCell ref="A24:C24"/>
    <mergeCell ref="A19:C19"/>
    <mergeCell ref="A20:C20"/>
    <mergeCell ref="A21:C21"/>
    <mergeCell ref="A22:C22"/>
    <mergeCell ref="S11:AA11"/>
    <mergeCell ref="S7:AA8"/>
    <mergeCell ref="A18:C18"/>
    <mergeCell ref="A23:C23"/>
    <mergeCell ref="G7:G10"/>
    <mergeCell ref="F7:F10"/>
    <mergeCell ref="A16:C16"/>
    <mergeCell ref="A17:C17"/>
    <mergeCell ref="A29:C29"/>
    <mergeCell ref="A30:C30"/>
    <mergeCell ref="A31:C31"/>
    <mergeCell ref="A26:C26"/>
    <mergeCell ref="A41:C41"/>
    <mergeCell ref="A35:C35"/>
    <mergeCell ref="A36:C36"/>
    <mergeCell ref="A37:C37"/>
    <mergeCell ref="A38:C38"/>
    <mergeCell ref="A39:C39"/>
    <mergeCell ref="A40:C40"/>
    <mergeCell ref="A34:C34"/>
    <mergeCell ref="A5:C11"/>
    <mergeCell ref="D5:D11"/>
    <mergeCell ref="A14:C14"/>
    <mergeCell ref="A12:C12"/>
    <mergeCell ref="A13:C13"/>
    <mergeCell ref="A27:C27"/>
    <mergeCell ref="A28:C28"/>
    <mergeCell ref="A32:C32"/>
    <mergeCell ref="A33:C33"/>
  </mergeCells>
  <printOptions horizontalCentered="1"/>
  <pageMargins left="0.11811023622047245" right="0" top="0.35433070866141736" bottom="0.11811023622047245" header="0.2362204724409449" footer="0.1968503937007874"/>
  <pageSetup horizontalDpi="600" verticalDpi="600" orientation="landscape" paperSize="9" scale="51" r:id="rId1"/>
  <headerFooter alignWithMargins="0">
    <oddFooter>&amp;C
&amp;P
</oddFooter>
  </headerFooter>
  <colBreaks count="2" manualBreakCount="2">
    <brk id="13" max="41" man="1"/>
    <brk id="27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6">
    <tabColor indexed="46"/>
  </sheetPr>
  <dimension ref="A1:IO601"/>
  <sheetViews>
    <sheetView showZeros="0" zoomScale="75" zoomScaleNormal="75" zoomScaleSheetLayoutView="75" workbookViewId="0" topLeftCell="A38">
      <selection activeCell="N39" sqref="N39:P50"/>
    </sheetView>
  </sheetViews>
  <sheetFormatPr defaultColWidth="9.00390625" defaultRowHeight="12.75"/>
  <cols>
    <col min="1" max="1" width="17.625" style="0" customWidth="1"/>
    <col min="2" max="2" width="13.50390625" style="0" customWidth="1"/>
    <col min="3" max="3" width="37.625" style="0" customWidth="1"/>
    <col min="4" max="4" width="52.50390625" style="0" customWidth="1"/>
    <col min="5" max="5" width="18.625" style="0" customWidth="1"/>
    <col min="6" max="6" width="15.625" style="0" customWidth="1"/>
    <col min="7" max="7" width="16.375" style="0" customWidth="1"/>
    <col min="8" max="8" width="18.50390625" style="0" customWidth="1"/>
    <col min="15" max="15" width="11.375" style="0" bestFit="1" customWidth="1"/>
    <col min="16" max="16" width="11.125" style="0" customWidth="1"/>
  </cols>
  <sheetData>
    <row r="1" spans="1:8" ht="55.5" customHeight="1">
      <c r="A1" s="64"/>
      <c r="B1" s="64"/>
      <c r="C1" s="64"/>
      <c r="D1" s="64"/>
      <c r="E1" s="64"/>
      <c r="F1" s="1421" t="s">
        <v>375</v>
      </c>
      <c r="G1" s="1421"/>
      <c r="H1" s="1421"/>
    </row>
    <row r="2" spans="1:8" ht="9" customHeight="1">
      <c r="A2" s="64"/>
      <c r="B2" s="64"/>
      <c r="C2" s="64"/>
      <c r="D2" s="64"/>
      <c r="E2" s="64"/>
      <c r="F2" s="64"/>
      <c r="G2" s="111"/>
      <c r="H2" s="111"/>
    </row>
    <row r="3" spans="1:8" ht="15" customHeight="1" hidden="1">
      <c r="A3" s="64"/>
      <c r="B3" s="64"/>
      <c r="C3" s="64"/>
      <c r="D3" s="64"/>
      <c r="E3" s="64"/>
      <c r="F3" s="64"/>
      <c r="G3" s="111"/>
      <c r="H3" s="111"/>
    </row>
    <row r="4" spans="1:8" ht="12.75" customHeight="1" hidden="1">
      <c r="A4" s="64"/>
      <c r="B4" s="64"/>
      <c r="C4" s="64"/>
      <c r="D4" s="64"/>
      <c r="E4" s="64"/>
      <c r="F4" s="64"/>
      <c r="G4" s="78"/>
      <c r="H4" s="79"/>
    </row>
    <row r="5" spans="1:8" ht="15.75" customHeight="1">
      <c r="A5" s="1422" t="s">
        <v>300</v>
      </c>
      <c r="B5" s="1422"/>
      <c r="C5" s="1422"/>
      <c r="D5" s="1422"/>
      <c r="E5" s="1422"/>
      <c r="F5" s="1422"/>
      <c r="G5" s="1422"/>
      <c r="H5" s="1422"/>
    </row>
    <row r="6" spans="1:8" ht="24" customHeight="1">
      <c r="A6" s="1422"/>
      <c r="B6" s="1422"/>
      <c r="C6" s="1422"/>
      <c r="D6" s="1422"/>
      <c r="E6" s="1422"/>
      <c r="F6" s="1422"/>
      <c r="G6" s="1422"/>
      <c r="H6" s="1422"/>
    </row>
    <row r="7" spans="1:8" ht="13.5" thickBot="1">
      <c r="A7" s="64"/>
      <c r="B7" s="64"/>
      <c r="C7" s="64"/>
      <c r="D7" s="64"/>
      <c r="E7" s="64"/>
      <c r="F7" s="64"/>
      <c r="G7" s="64"/>
      <c r="H7" s="118" t="s">
        <v>768</v>
      </c>
    </row>
    <row r="8" spans="1:8" ht="38.25" customHeight="1">
      <c r="A8" s="1290" t="s">
        <v>389</v>
      </c>
      <c r="B8" s="1290" t="s">
        <v>929</v>
      </c>
      <c r="C8" s="1429" t="s">
        <v>928</v>
      </c>
      <c r="D8" s="1423" t="s">
        <v>1184</v>
      </c>
      <c r="E8" s="1427" t="s">
        <v>548</v>
      </c>
      <c r="F8" s="1423" t="s">
        <v>302</v>
      </c>
      <c r="G8" s="1423" t="s">
        <v>550</v>
      </c>
      <c r="H8" s="1423" t="s">
        <v>551</v>
      </c>
    </row>
    <row r="9" spans="1:8" ht="67.5" customHeight="1" thickBot="1">
      <c r="A9" s="1292"/>
      <c r="B9" s="1292"/>
      <c r="C9" s="1430"/>
      <c r="D9" s="1424"/>
      <c r="E9" s="1428"/>
      <c r="F9" s="1424"/>
      <c r="G9" s="1424"/>
      <c r="H9" s="1424"/>
    </row>
    <row r="10" spans="1:8" ht="13.5" thickBot="1">
      <c r="A10" s="747" t="s">
        <v>386</v>
      </c>
      <c r="B10" s="747" t="s">
        <v>387</v>
      </c>
      <c r="C10" s="782">
        <v>3</v>
      </c>
      <c r="D10" s="783">
        <v>4</v>
      </c>
      <c r="E10" s="784">
        <v>5</v>
      </c>
      <c r="F10" s="784">
        <v>6</v>
      </c>
      <c r="G10" s="784">
        <v>7</v>
      </c>
      <c r="H10" s="784">
        <v>8</v>
      </c>
    </row>
    <row r="11" spans="1:8" s="109" customFormat="1" ht="31.5" thickBot="1">
      <c r="A11" s="527" t="s">
        <v>346</v>
      </c>
      <c r="B11" s="769"/>
      <c r="C11" s="528" t="s">
        <v>1221</v>
      </c>
      <c r="D11" s="1216" t="s">
        <v>32</v>
      </c>
      <c r="E11" s="529">
        <v>0</v>
      </c>
      <c r="F11" s="530">
        <v>0</v>
      </c>
      <c r="G11" s="530">
        <v>0</v>
      </c>
      <c r="H11" s="967">
        <v>5940600</v>
      </c>
    </row>
    <row r="12" spans="1:8" s="109" customFormat="1" ht="15">
      <c r="A12" s="202">
        <v>10116</v>
      </c>
      <c r="B12" s="770" t="s">
        <v>843</v>
      </c>
      <c r="C12" s="260" t="s">
        <v>284</v>
      </c>
      <c r="D12" s="1217" t="s">
        <v>201</v>
      </c>
      <c r="E12" s="266">
        <v>0</v>
      </c>
      <c r="F12" s="203"/>
      <c r="G12" s="203"/>
      <c r="H12" s="704">
        <v>670000</v>
      </c>
    </row>
    <row r="13" spans="1:8" s="109" customFormat="1" ht="62.25">
      <c r="A13" s="545">
        <v>180409</v>
      </c>
      <c r="B13" s="989" t="s">
        <v>1038</v>
      </c>
      <c r="C13" s="344" t="s">
        <v>301</v>
      </c>
      <c r="D13" s="1218" t="s">
        <v>891</v>
      </c>
      <c r="E13" s="269">
        <v>0</v>
      </c>
      <c r="F13" s="171"/>
      <c r="G13" s="171"/>
      <c r="H13" s="706">
        <v>1910000</v>
      </c>
    </row>
    <row r="14" spans="1:8" s="109" customFormat="1" ht="62.25">
      <c r="A14" s="545">
        <v>180409</v>
      </c>
      <c r="B14" s="989" t="s">
        <v>1038</v>
      </c>
      <c r="C14" s="344" t="s">
        <v>301</v>
      </c>
      <c r="D14" s="1219" t="s">
        <v>277</v>
      </c>
      <c r="E14" s="269">
        <v>0</v>
      </c>
      <c r="F14" s="171"/>
      <c r="G14" s="171"/>
      <c r="H14" s="706">
        <v>300000</v>
      </c>
    </row>
    <row r="15" spans="1:8" s="109" customFormat="1" ht="62.25">
      <c r="A15" s="545">
        <v>180409</v>
      </c>
      <c r="B15" s="989" t="s">
        <v>1038</v>
      </c>
      <c r="C15" s="344" t="s">
        <v>301</v>
      </c>
      <c r="D15" s="1220" t="s">
        <v>278</v>
      </c>
      <c r="E15" s="1065">
        <v>0</v>
      </c>
      <c r="F15" s="1066"/>
      <c r="G15" s="1066"/>
      <c r="H15" s="969">
        <v>500000</v>
      </c>
    </row>
    <row r="16" spans="1:8" s="109" customFormat="1" ht="62.25">
      <c r="A16" s="545">
        <v>180409</v>
      </c>
      <c r="B16" s="989" t="s">
        <v>1038</v>
      </c>
      <c r="C16" s="344" t="s">
        <v>301</v>
      </c>
      <c r="D16" s="1220" t="s">
        <v>469</v>
      </c>
      <c r="E16" s="1065">
        <v>0</v>
      </c>
      <c r="F16" s="1066"/>
      <c r="G16" s="1066"/>
      <c r="H16" s="969">
        <v>150000</v>
      </c>
    </row>
    <row r="17" spans="1:8" s="109" customFormat="1" ht="15.75" thickBot="1">
      <c r="A17" s="376">
        <v>250404</v>
      </c>
      <c r="B17" s="772" t="s">
        <v>388</v>
      </c>
      <c r="C17" s="377" t="s">
        <v>1207</v>
      </c>
      <c r="D17" s="1221" t="s">
        <v>201</v>
      </c>
      <c r="E17" s="267">
        <v>0</v>
      </c>
      <c r="F17" s="205"/>
      <c r="G17" s="205"/>
      <c r="H17" s="705">
        <v>2410600</v>
      </c>
    </row>
    <row r="18" spans="1:8" s="109" customFormat="1" ht="31.5" thickBot="1">
      <c r="A18" s="527" t="s">
        <v>347</v>
      </c>
      <c r="B18" s="769"/>
      <c r="C18" s="528" t="s">
        <v>1220</v>
      </c>
      <c r="D18" s="1216" t="s">
        <v>32</v>
      </c>
      <c r="E18" s="529">
        <v>0</v>
      </c>
      <c r="F18" s="530">
        <v>0</v>
      </c>
      <c r="G18" s="530">
        <v>0</v>
      </c>
      <c r="H18" s="967">
        <v>45000</v>
      </c>
    </row>
    <row r="19" spans="1:8" s="109" customFormat="1" ht="27" customHeight="1" thickBot="1">
      <c r="A19" s="204">
        <v>250404</v>
      </c>
      <c r="B19" s="772" t="s">
        <v>388</v>
      </c>
      <c r="C19" s="261" t="s">
        <v>1207</v>
      </c>
      <c r="D19" s="1221" t="s">
        <v>201</v>
      </c>
      <c r="E19" s="267"/>
      <c r="F19" s="205"/>
      <c r="G19" s="205"/>
      <c r="H19" s="969">
        <v>45000</v>
      </c>
    </row>
    <row r="20" spans="1:8" s="109" customFormat="1" ht="47.25" thickBot="1">
      <c r="A20" s="531" t="s">
        <v>348</v>
      </c>
      <c r="B20" s="774"/>
      <c r="C20" s="528" t="s">
        <v>124</v>
      </c>
      <c r="D20" s="1216" t="s">
        <v>32</v>
      </c>
      <c r="E20" s="529">
        <v>0</v>
      </c>
      <c r="F20" s="530"/>
      <c r="G20" s="530"/>
      <c r="H20" s="967">
        <v>1656100</v>
      </c>
    </row>
    <row r="21" spans="1:8" s="109" customFormat="1" ht="46.5">
      <c r="A21" s="729" t="s">
        <v>47</v>
      </c>
      <c r="B21" s="775" t="s">
        <v>1170</v>
      </c>
      <c r="C21" s="344" t="s">
        <v>48</v>
      </c>
      <c r="D21" s="1222" t="s">
        <v>201</v>
      </c>
      <c r="E21" s="269"/>
      <c r="F21" s="171"/>
      <c r="G21" s="171"/>
      <c r="H21" s="706">
        <v>52700</v>
      </c>
    </row>
    <row r="22" spans="1:8" s="109" customFormat="1" ht="46.5">
      <c r="A22" s="729" t="s">
        <v>49</v>
      </c>
      <c r="B22" s="775" t="s">
        <v>1170</v>
      </c>
      <c r="C22" s="344" t="s">
        <v>50</v>
      </c>
      <c r="D22" s="1222" t="s">
        <v>201</v>
      </c>
      <c r="E22" s="269"/>
      <c r="F22" s="171"/>
      <c r="G22" s="171"/>
      <c r="H22" s="706">
        <v>30000</v>
      </c>
    </row>
    <row r="23" spans="1:8" s="109" customFormat="1" ht="62.25">
      <c r="A23" s="729" t="s">
        <v>51</v>
      </c>
      <c r="B23" s="775" t="s">
        <v>1170</v>
      </c>
      <c r="C23" s="344" t="s">
        <v>52</v>
      </c>
      <c r="D23" s="1222" t="s">
        <v>201</v>
      </c>
      <c r="E23" s="269"/>
      <c r="F23" s="171"/>
      <c r="G23" s="171"/>
      <c r="H23" s="706">
        <v>266400</v>
      </c>
    </row>
    <row r="24" spans="1:8" s="109" customFormat="1" ht="124.5">
      <c r="A24" s="729" t="s">
        <v>53</v>
      </c>
      <c r="B24" s="775" t="s">
        <v>1170</v>
      </c>
      <c r="C24" s="344" t="s">
        <v>325</v>
      </c>
      <c r="D24" s="1222" t="s">
        <v>201</v>
      </c>
      <c r="E24" s="269"/>
      <c r="F24" s="171"/>
      <c r="G24" s="171"/>
      <c r="H24" s="706">
        <v>1297000</v>
      </c>
    </row>
    <row r="25" spans="1:8" s="109" customFormat="1" ht="24.75" customHeight="1" thickBot="1">
      <c r="A25" s="729" t="s">
        <v>202</v>
      </c>
      <c r="B25" s="775"/>
      <c r="C25" s="344" t="s">
        <v>878</v>
      </c>
      <c r="D25" s="1068" t="s">
        <v>201</v>
      </c>
      <c r="E25" s="269"/>
      <c r="F25" s="171"/>
      <c r="G25" s="171"/>
      <c r="H25" s="706">
        <v>10000</v>
      </c>
    </row>
    <row r="26" spans="1:8" s="109" customFormat="1" ht="47.25" thickBot="1">
      <c r="A26" s="531" t="s">
        <v>351</v>
      </c>
      <c r="B26" s="774"/>
      <c r="C26" s="528" t="s">
        <v>125</v>
      </c>
      <c r="D26" s="1216" t="s">
        <v>32</v>
      </c>
      <c r="E26" s="529">
        <v>0</v>
      </c>
      <c r="F26" s="530"/>
      <c r="G26" s="530">
        <v>0</v>
      </c>
      <c r="H26" s="967">
        <v>1754155</v>
      </c>
    </row>
    <row r="27" spans="1:8" s="109" customFormat="1" ht="30.75">
      <c r="A27" s="729" t="s">
        <v>326</v>
      </c>
      <c r="B27" s="708" t="s">
        <v>1171</v>
      </c>
      <c r="C27" s="344" t="s">
        <v>845</v>
      </c>
      <c r="D27" s="1222" t="s">
        <v>201</v>
      </c>
      <c r="E27" s="259"/>
      <c r="F27" s="171"/>
      <c r="G27" s="171"/>
      <c r="H27" s="706">
        <v>1460945</v>
      </c>
    </row>
    <row r="28" spans="1:8" s="109" customFormat="1" ht="24.75" customHeight="1">
      <c r="A28" s="545" t="s">
        <v>1100</v>
      </c>
      <c r="B28" s="868">
        <v>1040</v>
      </c>
      <c r="C28" s="344" t="s">
        <v>1207</v>
      </c>
      <c r="D28" s="1068" t="s">
        <v>201</v>
      </c>
      <c r="E28" s="269"/>
      <c r="F28" s="171"/>
      <c r="G28" s="171"/>
      <c r="H28" s="706">
        <v>270000</v>
      </c>
    </row>
    <row r="29" spans="1:8" s="109" customFormat="1" ht="63" thickBot="1">
      <c r="A29" s="376" t="s">
        <v>191</v>
      </c>
      <c r="B29" s="772" t="s">
        <v>1177</v>
      </c>
      <c r="C29" s="377" t="s">
        <v>936</v>
      </c>
      <c r="D29" s="1223" t="s">
        <v>201</v>
      </c>
      <c r="E29" s="378"/>
      <c r="F29" s="379"/>
      <c r="G29" s="379"/>
      <c r="H29" s="968">
        <v>23210</v>
      </c>
    </row>
    <row r="30" spans="1:8" s="109" customFormat="1" ht="47.25" thickBot="1">
      <c r="A30" s="531" t="s">
        <v>349</v>
      </c>
      <c r="B30" s="774"/>
      <c r="C30" s="528" t="s">
        <v>126</v>
      </c>
      <c r="D30" s="1216" t="s">
        <v>32</v>
      </c>
      <c r="E30" s="529">
        <v>668021</v>
      </c>
      <c r="F30" s="530"/>
      <c r="G30" s="530"/>
      <c r="H30" s="967">
        <v>763268</v>
      </c>
    </row>
    <row r="31" spans="1:8" s="109" customFormat="1" ht="15">
      <c r="A31" s="545" t="s">
        <v>336</v>
      </c>
      <c r="B31" s="708" t="s">
        <v>1030</v>
      </c>
      <c r="C31" s="344" t="s">
        <v>337</v>
      </c>
      <c r="D31" s="1067" t="s">
        <v>201</v>
      </c>
      <c r="E31" s="269">
        <v>0</v>
      </c>
      <c r="F31" s="171">
        <v>0</v>
      </c>
      <c r="G31" s="171">
        <v>0</v>
      </c>
      <c r="H31" s="706">
        <v>30000</v>
      </c>
    </row>
    <row r="32" spans="1:8" s="109" customFormat="1" ht="30.75">
      <c r="A32" s="259" t="s">
        <v>338</v>
      </c>
      <c r="B32" s="708" t="s">
        <v>1031</v>
      </c>
      <c r="C32" s="344" t="s">
        <v>168</v>
      </c>
      <c r="D32" s="1068" t="s">
        <v>201</v>
      </c>
      <c r="E32" s="269">
        <v>0</v>
      </c>
      <c r="F32" s="243">
        <v>0</v>
      </c>
      <c r="G32" s="243">
        <v>0</v>
      </c>
      <c r="H32" s="706">
        <v>33447</v>
      </c>
    </row>
    <row r="33" spans="1:249" s="173" customFormat="1" ht="78">
      <c r="A33" s="259" t="s">
        <v>224</v>
      </c>
      <c r="B33" s="708" t="s">
        <v>1036</v>
      </c>
      <c r="C33" s="344" t="s">
        <v>674</v>
      </c>
      <c r="D33" s="1068" t="s">
        <v>201</v>
      </c>
      <c r="E33" s="269">
        <v>0</v>
      </c>
      <c r="F33" s="243">
        <v>0</v>
      </c>
      <c r="G33" s="243">
        <v>0</v>
      </c>
      <c r="H33" s="706">
        <v>15000</v>
      </c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172"/>
      <c r="FM33" s="172"/>
      <c r="FN33" s="172"/>
      <c r="FO33" s="172"/>
      <c r="FP33" s="172"/>
      <c r="FQ33" s="172"/>
      <c r="FR33" s="172"/>
      <c r="FS33" s="172"/>
      <c r="FT33" s="172"/>
      <c r="FU33" s="172"/>
      <c r="FV33" s="172"/>
      <c r="FW33" s="172"/>
      <c r="FX33" s="172"/>
      <c r="FY33" s="172"/>
      <c r="FZ33" s="172"/>
      <c r="GA33" s="172"/>
      <c r="GB33" s="172"/>
      <c r="GC33" s="172"/>
      <c r="GD33" s="172"/>
      <c r="GE33" s="172"/>
      <c r="GF33" s="172"/>
      <c r="GG33" s="172"/>
      <c r="GH33" s="172"/>
      <c r="GI33" s="172"/>
      <c r="GJ33" s="172"/>
      <c r="GK33" s="172"/>
      <c r="GL33" s="172"/>
      <c r="GM33" s="172"/>
      <c r="GN33" s="172"/>
      <c r="GO33" s="172"/>
      <c r="GP33" s="172"/>
      <c r="GQ33" s="172"/>
      <c r="GR33" s="172"/>
      <c r="GS33" s="172"/>
      <c r="GT33" s="172"/>
      <c r="GU33" s="172"/>
      <c r="GV33" s="172"/>
      <c r="GW33" s="172"/>
      <c r="GX33" s="172"/>
      <c r="GY33" s="172"/>
      <c r="GZ33" s="172"/>
      <c r="HA33" s="172"/>
      <c r="HB33" s="172"/>
      <c r="HC33" s="172"/>
      <c r="HD33" s="172"/>
      <c r="HE33" s="172"/>
      <c r="HF33" s="172"/>
      <c r="HG33" s="172"/>
      <c r="HH33" s="172"/>
      <c r="HI33" s="172"/>
      <c r="HJ33" s="172"/>
      <c r="HK33" s="172"/>
      <c r="HL33" s="172"/>
      <c r="HM33" s="172"/>
      <c r="HN33" s="172"/>
      <c r="HO33" s="172"/>
      <c r="HP33" s="172"/>
      <c r="HQ33" s="172"/>
      <c r="HR33" s="172"/>
      <c r="HS33" s="172"/>
      <c r="HT33" s="172"/>
      <c r="HU33" s="172"/>
      <c r="HV33" s="172"/>
      <c r="HW33" s="172"/>
      <c r="HX33" s="172"/>
      <c r="HY33" s="172"/>
      <c r="HZ33" s="172"/>
      <c r="IA33" s="172"/>
      <c r="IB33" s="172"/>
      <c r="IC33" s="172"/>
      <c r="ID33" s="172"/>
      <c r="IE33" s="172"/>
      <c r="IF33" s="172"/>
      <c r="IG33" s="172"/>
      <c r="IH33" s="172"/>
      <c r="II33" s="172"/>
      <c r="IJ33" s="172"/>
      <c r="IK33" s="172"/>
      <c r="IL33" s="172"/>
      <c r="IM33" s="172"/>
      <c r="IN33" s="172"/>
      <c r="IO33" s="172"/>
    </row>
    <row r="34" spans="1:249" s="173" customFormat="1" ht="18">
      <c r="A34" s="259" t="s">
        <v>751</v>
      </c>
      <c r="B34" s="708" t="s">
        <v>846</v>
      </c>
      <c r="C34" s="263" t="s">
        <v>752</v>
      </c>
      <c r="D34" s="1068" t="s">
        <v>201</v>
      </c>
      <c r="E34" s="269">
        <v>0</v>
      </c>
      <c r="F34" s="243">
        <v>0</v>
      </c>
      <c r="G34" s="243">
        <v>0</v>
      </c>
      <c r="H34" s="706">
        <v>16800</v>
      </c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172"/>
      <c r="FA34" s="172"/>
      <c r="FB34" s="172"/>
      <c r="FC34" s="172"/>
      <c r="FD34" s="172"/>
      <c r="FE34" s="172"/>
      <c r="FF34" s="172"/>
      <c r="FG34" s="172"/>
      <c r="FH34" s="172"/>
      <c r="FI34" s="172"/>
      <c r="FJ34" s="172"/>
      <c r="FK34" s="172"/>
      <c r="FL34" s="172"/>
      <c r="FM34" s="172"/>
      <c r="FN34" s="172"/>
      <c r="FO34" s="172"/>
      <c r="FP34" s="172"/>
      <c r="FQ34" s="172"/>
      <c r="FR34" s="172"/>
      <c r="FS34" s="172"/>
      <c r="FT34" s="172"/>
      <c r="FU34" s="172"/>
      <c r="FV34" s="172"/>
      <c r="FW34" s="172"/>
      <c r="FX34" s="172"/>
      <c r="FY34" s="172"/>
      <c r="FZ34" s="172"/>
      <c r="GA34" s="172"/>
      <c r="GB34" s="172"/>
      <c r="GC34" s="172"/>
      <c r="GD34" s="172"/>
      <c r="GE34" s="172"/>
      <c r="GF34" s="172"/>
      <c r="GG34" s="172"/>
      <c r="GH34" s="172"/>
      <c r="GI34" s="172"/>
      <c r="GJ34" s="172"/>
      <c r="GK34" s="172"/>
      <c r="GL34" s="172"/>
      <c r="GM34" s="172"/>
      <c r="GN34" s="172"/>
      <c r="GO34" s="172"/>
      <c r="GP34" s="172"/>
      <c r="GQ34" s="172"/>
      <c r="GR34" s="172"/>
      <c r="GS34" s="172"/>
      <c r="GT34" s="172"/>
      <c r="GU34" s="172"/>
      <c r="GV34" s="172"/>
      <c r="GW34" s="172"/>
      <c r="GX34" s="172"/>
      <c r="GY34" s="172"/>
      <c r="GZ34" s="172"/>
      <c r="HA34" s="172"/>
      <c r="HB34" s="172"/>
      <c r="HC34" s="172"/>
      <c r="HD34" s="172"/>
      <c r="HE34" s="172"/>
      <c r="HF34" s="172"/>
      <c r="HG34" s="172"/>
      <c r="HH34" s="172"/>
      <c r="HI34" s="172"/>
      <c r="HJ34" s="172"/>
      <c r="HK34" s="172"/>
      <c r="HL34" s="172"/>
      <c r="HM34" s="172"/>
      <c r="HN34" s="172"/>
      <c r="HO34" s="172"/>
      <c r="HP34" s="172"/>
      <c r="HQ34" s="172"/>
      <c r="HR34" s="172"/>
      <c r="HS34" s="172"/>
      <c r="HT34" s="172"/>
      <c r="HU34" s="172"/>
      <c r="HV34" s="172"/>
      <c r="HW34" s="172"/>
      <c r="HX34" s="172"/>
      <c r="HY34" s="172"/>
      <c r="HZ34" s="172"/>
      <c r="IA34" s="172"/>
      <c r="IB34" s="172"/>
      <c r="IC34" s="172"/>
      <c r="ID34" s="172"/>
      <c r="IE34" s="172"/>
      <c r="IF34" s="172"/>
      <c r="IG34" s="172"/>
      <c r="IH34" s="172"/>
      <c r="II34" s="172"/>
      <c r="IJ34" s="172"/>
      <c r="IK34" s="172"/>
      <c r="IL34" s="172"/>
      <c r="IM34" s="172"/>
      <c r="IN34" s="172"/>
      <c r="IO34" s="172"/>
    </row>
    <row r="35" spans="1:249" s="173" customFormat="1" ht="46.5">
      <c r="A35" s="259">
        <v>150101</v>
      </c>
      <c r="B35" s="776" t="s">
        <v>1038</v>
      </c>
      <c r="C35" s="263" t="s">
        <v>1019</v>
      </c>
      <c r="D35" s="1068" t="s">
        <v>823</v>
      </c>
      <c r="E35" s="269">
        <v>46500</v>
      </c>
      <c r="F35" s="243">
        <v>0</v>
      </c>
      <c r="G35" s="243">
        <v>0</v>
      </c>
      <c r="H35" s="969">
        <v>46500</v>
      </c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2"/>
      <c r="EZ35" s="172"/>
      <c r="FA35" s="172"/>
      <c r="FB35" s="172"/>
      <c r="FC35" s="172"/>
      <c r="FD35" s="172"/>
      <c r="FE35" s="172"/>
      <c r="FF35" s="172"/>
      <c r="FG35" s="172"/>
      <c r="FH35" s="172"/>
      <c r="FI35" s="172"/>
      <c r="FJ35" s="172"/>
      <c r="FK35" s="172"/>
      <c r="FL35" s="172"/>
      <c r="FM35" s="172"/>
      <c r="FN35" s="172"/>
      <c r="FO35" s="172"/>
      <c r="FP35" s="172"/>
      <c r="FQ35" s="172"/>
      <c r="FR35" s="172"/>
      <c r="FS35" s="172"/>
      <c r="FT35" s="172"/>
      <c r="FU35" s="172"/>
      <c r="FV35" s="172"/>
      <c r="FW35" s="172"/>
      <c r="FX35" s="172"/>
      <c r="FY35" s="172"/>
      <c r="FZ35" s="172"/>
      <c r="GA35" s="172"/>
      <c r="GB35" s="172"/>
      <c r="GC35" s="172"/>
      <c r="GD35" s="172"/>
      <c r="GE35" s="172"/>
      <c r="GF35" s="172"/>
      <c r="GG35" s="172"/>
      <c r="GH35" s="172"/>
      <c r="GI35" s="172"/>
      <c r="GJ35" s="172"/>
      <c r="GK35" s="172"/>
      <c r="GL35" s="172"/>
      <c r="GM35" s="172"/>
      <c r="GN35" s="172"/>
      <c r="GO35" s="172"/>
      <c r="GP35" s="172"/>
      <c r="GQ35" s="172"/>
      <c r="GR35" s="172"/>
      <c r="GS35" s="172"/>
      <c r="GT35" s="172"/>
      <c r="GU35" s="172"/>
      <c r="GV35" s="172"/>
      <c r="GW35" s="172"/>
      <c r="GX35" s="172"/>
      <c r="GY35" s="172"/>
      <c r="GZ35" s="172"/>
      <c r="HA35" s="172"/>
      <c r="HB35" s="172"/>
      <c r="HC35" s="172"/>
      <c r="HD35" s="172"/>
      <c r="HE35" s="172"/>
      <c r="HF35" s="172"/>
      <c r="HG35" s="172"/>
      <c r="HH35" s="172"/>
      <c r="HI35" s="172"/>
      <c r="HJ35" s="172"/>
      <c r="HK35" s="172"/>
      <c r="HL35" s="172"/>
      <c r="HM35" s="172"/>
      <c r="HN35" s="172"/>
      <c r="HO35" s="172"/>
      <c r="HP35" s="172"/>
      <c r="HQ35" s="172"/>
      <c r="HR35" s="172"/>
      <c r="HS35" s="172"/>
      <c r="HT35" s="172"/>
      <c r="HU35" s="172"/>
      <c r="HV35" s="172"/>
      <c r="HW35" s="172"/>
      <c r="HX35" s="172"/>
      <c r="HY35" s="172"/>
      <c r="HZ35" s="172"/>
      <c r="IA35" s="172"/>
      <c r="IB35" s="172"/>
      <c r="IC35" s="172"/>
      <c r="ID35" s="172"/>
      <c r="IE35" s="172"/>
      <c r="IF35" s="172"/>
      <c r="IG35" s="172"/>
      <c r="IH35" s="172"/>
      <c r="II35" s="172"/>
      <c r="IJ35" s="172"/>
      <c r="IK35" s="172"/>
      <c r="IL35" s="172"/>
      <c r="IM35" s="172"/>
      <c r="IN35" s="172"/>
      <c r="IO35" s="172"/>
    </row>
    <row r="36" spans="1:249" s="173" customFormat="1" ht="46.5">
      <c r="A36" s="259">
        <v>150101</v>
      </c>
      <c r="B36" s="776" t="s">
        <v>1038</v>
      </c>
      <c r="C36" s="263" t="s">
        <v>1019</v>
      </c>
      <c r="D36" s="1219" t="s">
        <v>473</v>
      </c>
      <c r="E36" s="269">
        <v>60300</v>
      </c>
      <c r="F36" s="243"/>
      <c r="G36" s="243"/>
      <c r="H36" s="969">
        <v>60300</v>
      </c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172"/>
      <c r="EZ36" s="172"/>
      <c r="FA36" s="172"/>
      <c r="FB36" s="172"/>
      <c r="FC36" s="172"/>
      <c r="FD36" s="172"/>
      <c r="FE36" s="172"/>
      <c r="FF36" s="172"/>
      <c r="FG36" s="172"/>
      <c r="FH36" s="172"/>
      <c r="FI36" s="172"/>
      <c r="FJ36" s="172"/>
      <c r="FK36" s="172"/>
      <c r="FL36" s="172"/>
      <c r="FM36" s="172"/>
      <c r="FN36" s="172"/>
      <c r="FO36" s="172"/>
      <c r="FP36" s="172"/>
      <c r="FQ36" s="172"/>
      <c r="FR36" s="172"/>
      <c r="FS36" s="172"/>
      <c r="FT36" s="172"/>
      <c r="FU36" s="172"/>
      <c r="FV36" s="172"/>
      <c r="FW36" s="172"/>
      <c r="FX36" s="172"/>
      <c r="FY36" s="172"/>
      <c r="FZ36" s="172"/>
      <c r="GA36" s="172"/>
      <c r="GB36" s="172"/>
      <c r="GC36" s="172"/>
      <c r="GD36" s="172"/>
      <c r="GE36" s="172"/>
      <c r="GF36" s="172"/>
      <c r="GG36" s="172"/>
      <c r="GH36" s="172"/>
      <c r="GI36" s="172"/>
      <c r="GJ36" s="172"/>
      <c r="GK36" s="172"/>
      <c r="GL36" s="172"/>
      <c r="GM36" s="172"/>
      <c r="GN36" s="172"/>
      <c r="GO36" s="172"/>
      <c r="GP36" s="172"/>
      <c r="GQ36" s="172"/>
      <c r="GR36" s="172"/>
      <c r="GS36" s="172"/>
      <c r="GT36" s="172"/>
      <c r="GU36" s="172"/>
      <c r="GV36" s="172"/>
      <c r="GW36" s="172"/>
      <c r="GX36" s="172"/>
      <c r="GY36" s="172"/>
      <c r="GZ36" s="172"/>
      <c r="HA36" s="172"/>
      <c r="HB36" s="172"/>
      <c r="HC36" s="172"/>
      <c r="HD36" s="172"/>
      <c r="HE36" s="172"/>
      <c r="HF36" s="172"/>
      <c r="HG36" s="172"/>
      <c r="HH36" s="172"/>
      <c r="HI36" s="172"/>
      <c r="HJ36" s="172"/>
      <c r="HK36" s="172"/>
      <c r="HL36" s="172"/>
      <c r="HM36" s="172"/>
      <c r="HN36" s="172"/>
      <c r="HO36" s="172"/>
      <c r="HP36" s="172"/>
      <c r="HQ36" s="172"/>
      <c r="HR36" s="172"/>
      <c r="HS36" s="172"/>
      <c r="HT36" s="172"/>
      <c r="HU36" s="172"/>
      <c r="HV36" s="172"/>
      <c r="HW36" s="172"/>
      <c r="HX36" s="172"/>
      <c r="HY36" s="172"/>
      <c r="HZ36" s="172"/>
      <c r="IA36" s="172"/>
      <c r="IB36" s="172"/>
      <c r="IC36" s="172"/>
      <c r="ID36" s="172"/>
      <c r="IE36" s="172"/>
      <c r="IF36" s="172"/>
      <c r="IG36" s="172"/>
      <c r="IH36" s="172"/>
      <c r="II36" s="172"/>
      <c r="IJ36" s="172"/>
      <c r="IK36" s="172"/>
      <c r="IL36" s="172"/>
      <c r="IM36" s="172"/>
      <c r="IN36" s="172"/>
      <c r="IO36" s="172"/>
    </row>
    <row r="37" spans="1:249" s="173" customFormat="1" ht="62.25">
      <c r="A37" s="259" t="s">
        <v>361</v>
      </c>
      <c r="B37" s="771" t="s">
        <v>691</v>
      </c>
      <c r="C37" s="264" t="s">
        <v>362</v>
      </c>
      <c r="D37" s="1219" t="s">
        <v>470</v>
      </c>
      <c r="E37" s="269">
        <v>62510</v>
      </c>
      <c r="F37" s="243"/>
      <c r="G37" s="243"/>
      <c r="H37" s="969">
        <v>62510</v>
      </c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2"/>
      <c r="EJ37" s="172"/>
      <c r="EK37" s="172"/>
      <c r="EL37" s="172"/>
      <c r="EM37" s="172"/>
      <c r="EN37" s="172"/>
      <c r="EO37" s="172"/>
      <c r="EP37" s="172"/>
      <c r="EQ37" s="172"/>
      <c r="ER37" s="172"/>
      <c r="ES37" s="172"/>
      <c r="ET37" s="172"/>
      <c r="EU37" s="172"/>
      <c r="EV37" s="172"/>
      <c r="EW37" s="172"/>
      <c r="EX37" s="172"/>
      <c r="EY37" s="172"/>
      <c r="EZ37" s="172"/>
      <c r="FA37" s="172"/>
      <c r="FB37" s="172"/>
      <c r="FC37" s="172"/>
      <c r="FD37" s="172"/>
      <c r="FE37" s="172"/>
      <c r="FF37" s="172"/>
      <c r="FG37" s="172"/>
      <c r="FH37" s="172"/>
      <c r="FI37" s="172"/>
      <c r="FJ37" s="172"/>
      <c r="FK37" s="172"/>
      <c r="FL37" s="172"/>
      <c r="FM37" s="172"/>
      <c r="FN37" s="172"/>
      <c r="FO37" s="172"/>
      <c r="FP37" s="172"/>
      <c r="FQ37" s="172"/>
      <c r="FR37" s="172"/>
      <c r="FS37" s="172"/>
      <c r="FT37" s="172"/>
      <c r="FU37" s="172"/>
      <c r="FV37" s="172"/>
      <c r="FW37" s="172"/>
      <c r="FX37" s="172"/>
      <c r="FY37" s="172"/>
      <c r="FZ37" s="172"/>
      <c r="GA37" s="172"/>
      <c r="GB37" s="172"/>
      <c r="GC37" s="172"/>
      <c r="GD37" s="172"/>
      <c r="GE37" s="172"/>
      <c r="GF37" s="172"/>
      <c r="GG37" s="172"/>
      <c r="GH37" s="172"/>
      <c r="GI37" s="172"/>
      <c r="GJ37" s="172"/>
      <c r="GK37" s="172"/>
      <c r="GL37" s="172"/>
      <c r="GM37" s="172"/>
      <c r="GN37" s="172"/>
      <c r="GO37" s="172"/>
      <c r="GP37" s="172"/>
      <c r="GQ37" s="172"/>
      <c r="GR37" s="172"/>
      <c r="GS37" s="172"/>
      <c r="GT37" s="172"/>
      <c r="GU37" s="172"/>
      <c r="GV37" s="172"/>
      <c r="GW37" s="172"/>
      <c r="GX37" s="172"/>
      <c r="GY37" s="172"/>
      <c r="GZ37" s="172"/>
      <c r="HA37" s="172"/>
      <c r="HB37" s="172"/>
      <c r="HC37" s="172"/>
      <c r="HD37" s="172"/>
      <c r="HE37" s="172"/>
      <c r="HF37" s="172"/>
      <c r="HG37" s="172"/>
      <c r="HH37" s="172"/>
      <c r="HI37" s="172"/>
      <c r="HJ37" s="172"/>
      <c r="HK37" s="172"/>
      <c r="HL37" s="172"/>
      <c r="HM37" s="172"/>
      <c r="HN37" s="172"/>
      <c r="HO37" s="172"/>
      <c r="HP37" s="172"/>
      <c r="HQ37" s="172"/>
      <c r="HR37" s="172"/>
      <c r="HS37" s="172"/>
      <c r="HT37" s="172"/>
      <c r="HU37" s="172"/>
      <c r="HV37" s="172"/>
      <c r="HW37" s="172"/>
      <c r="HX37" s="172"/>
      <c r="HY37" s="172"/>
      <c r="HZ37" s="172"/>
      <c r="IA37" s="172"/>
      <c r="IB37" s="172"/>
      <c r="IC37" s="172"/>
      <c r="ID37" s="172"/>
      <c r="IE37" s="172"/>
      <c r="IF37" s="172"/>
      <c r="IG37" s="172"/>
      <c r="IH37" s="172"/>
      <c r="II37" s="172"/>
      <c r="IJ37" s="172"/>
      <c r="IK37" s="172"/>
      <c r="IL37" s="172"/>
      <c r="IM37" s="172"/>
      <c r="IN37" s="172"/>
      <c r="IO37" s="172"/>
    </row>
    <row r="38" spans="1:249" s="173" customFormat="1" ht="63" thickBot="1">
      <c r="A38" s="259" t="s">
        <v>361</v>
      </c>
      <c r="B38" s="771" t="s">
        <v>691</v>
      </c>
      <c r="C38" s="264" t="s">
        <v>362</v>
      </c>
      <c r="D38" s="1219" t="s">
        <v>471</v>
      </c>
      <c r="E38" s="269">
        <v>498711</v>
      </c>
      <c r="F38" s="243"/>
      <c r="G38" s="243"/>
      <c r="H38" s="969">
        <v>498711</v>
      </c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2"/>
      <c r="EJ38" s="172"/>
      <c r="EK38" s="172"/>
      <c r="EL38" s="172"/>
      <c r="EM38" s="172"/>
      <c r="EN38" s="172"/>
      <c r="EO38" s="172"/>
      <c r="EP38" s="172"/>
      <c r="EQ38" s="172"/>
      <c r="ER38" s="172"/>
      <c r="ES38" s="172"/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2"/>
      <c r="FF38" s="172"/>
      <c r="FG38" s="172"/>
      <c r="FH38" s="172"/>
      <c r="FI38" s="172"/>
      <c r="FJ38" s="172"/>
      <c r="FK38" s="172"/>
      <c r="FL38" s="172"/>
      <c r="FM38" s="172"/>
      <c r="FN38" s="172"/>
      <c r="FO38" s="172"/>
      <c r="FP38" s="172"/>
      <c r="FQ38" s="172"/>
      <c r="FR38" s="172"/>
      <c r="FS38" s="172"/>
      <c r="FT38" s="172"/>
      <c r="FU38" s="172"/>
      <c r="FV38" s="172"/>
      <c r="FW38" s="172"/>
      <c r="FX38" s="172"/>
      <c r="FY38" s="172"/>
      <c r="FZ38" s="172"/>
      <c r="GA38" s="172"/>
      <c r="GB38" s="172"/>
      <c r="GC38" s="172"/>
      <c r="GD38" s="172"/>
      <c r="GE38" s="172"/>
      <c r="GF38" s="172"/>
      <c r="GG38" s="172"/>
      <c r="GH38" s="172"/>
      <c r="GI38" s="172"/>
      <c r="GJ38" s="172"/>
      <c r="GK38" s="172"/>
      <c r="GL38" s="172"/>
      <c r="GM38" s="172"/>
      <c r="GN38" s="172"/>
      <c r="GO38" s="172"/>
      <c r="GP38" s="172"/>
      <c r="GQ38" s="172"/>
      <c r="GR38" s="172"/>
      <c r="GS38" s="172"/>
      <c r="GT38" s="172"/>
      <c r="GU38" s="172"/>
      <c r="GV38" s="172"/>
      <c r="GW38" s="172"/>
      <c r="GX38" s="172"/>
      <c r="GY38" s="172"/>
      <c r="GZ38" s="172"/>
      <c r="HA38" s="172"/>
      <c r="HB38" s="172"/>
      <c r="HC38" s="172"/>
      <c r="HD38" s="172"/>
      <c r="HE38" s="172"/>
      <c r="HF38" s="172"/>
      <c r="HG38" s="172"/>
      <c r="HH38" s="172"/>
      <c r="HI38" s="172"/>
      <c r="HJ38" s="172"/>
      <c r="HK38" s="172"/>
      <c r="HL38" s="172"/>
      <c r="HM38" s="172"/>
      <c r="HN38" s="172"/>
      <c r="HO38" s="172"/>
      <c r="HP38" s="172"/>
      <c r="HQ38" s="172"/>
      <c r="HR38" s="172"/>
      <c r="HS38" s="172"/>
      <c r="HT38" s="172"/>
      <c r="HU38" s="172"/>
      <c r="HV38" s="172"/>
      <c r="HW38" s="172"/>
      <c r="HX38" s="172"/>
      <c r="HY38" s="172"/>
      <c r="HZ38" s="172"/>
      <c r="IA38" s="172"/>
      <c r="IB38" s="172"/>
      <c r="IC38" s="172"/>
      <c r="ID38" s="172"/>
      <c r="IE38" s="172"/>
      <c r="IF38" s="172"/>
      <c r="IG38" s="172"/>
      <c r="IH38" s="172"/>
      <c r="II38" s="172"/>
      <c r="IJ38" s="172"/>
      <c r="IK38" s="172"/>
      <c r="IL38" s="172"/>
      <c r="IM38" s="172"/>
      <c r="IN38" s="172"/>
      <c r="IO38" s="172"/>
    </row>
    <row r="39" spans="1:16" s="109" customFormat="1" ht="47.25" thickBot="1">
      <c r="A39" s="531" t="s">
        <v>350</v>
      </c>
      <c r="B39" s="774"/>
      <c r="C39" s="528" t="s">
        <v>1219</v>
      </c>
      <c r="D39" s="1216" t="s">
        <v>32</v>
      </c>
      <c r="E39" s="529">
        <v>513248</v>
      </c>
      <c r="F39" s="530"/>
      <c r="G39" s="530"/>
      <c r="H39" s="967">
        <v>1311680</v>
      </c>
      <c r="O39" s="1295"/>
      <c r="P39" s="1295"/>
    </row>
    <row r="40" spans="1:249" s="173" customFormat="1" ht="30.75">
      <c r="A40" s="259" t="s">
        <v>221</v>
      </c>
      <c r="B40" s="776" t="s">
        <v>831</v>
      </c>
      <c r="C40" s="344" t="s">
        <v>753</v>
      </c>
      <c r="D40" s="1222" t="s">
        <v>201</v>
      </c>
      <c r="E40" s="270">
        <v>0</v>
      </c>
      <c r="F40" s="201">
        <v>0</v>
      </c>
      <c r="G40" s="201">
        <v>0</v>
      </c>
      <c r="H40" s="970">
        <v>14000</v>
      </c>
      <c r="I40" s="172"/>
      <c r="J40" s="172"/>
      <c r="K40" s="172"/>
      <c r="L40" s="172"/>
      <c r="M40" s="172"/>
      <c r="N40" s="172"/>
      <c r="O40" s="1295"/>
      <c r="P40" s="1295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/>
      <c r="EU40" s="172"/>
      <c r="EV40" s="172"/>
      <c r="EW40" s="172"/>
      <c r="EX40" s="172"/>
      <c r="EY40" s="172"/>
      <c r="EZ40" s="172"/>
      <c r="FA40" s="172"/>
      <c r="FB40" s="172"/>
      <c r="FC40" s="172"/>
      <c r="FD40" s="172"/>
      <c r="FE40" s="172"/>
      <c r="FF40" s="172"/>
      <c r="FG40" s="172"/>
      <c r="FH40" s="172"/>
      <c r="FI40" s="172"/>
      <c r="FJ40" s="172"/>
      <c r="FK40" s="172"/>
      <c r="FL40" s="172"/>
      <c r="FM40" s="172"/>
      <c r="FN40" s="172"/>
      <c r="FO40" s="172"/>
      <c r="FP40" s="172"/>
      <c r="FQ40" s="172"/>
      <c r="FR40" s="172"/>
      <c r="FS40" s="172"/>
      <c r="FT40" s="172"/>
      <c r="FU40" s="172"/>
      <c r="FV40" s="172"/>
      <c r="FW40" s="172"/>
      <c r="FX40" s="172"/>
      <c r="FY40" s="172"/>
      <c r="FZ40" s="172"/>
      <c r="GA40" s="172"/>
      <c r="GB40" s="172"/>
      <c r="GC40" s="172"/>
      <c r="GD40" s="172"/>
      <c r="GE40" s="172"/>
      <c r="GF40" s="172"/>
      <c r="GG40" s="172"/>
      <c r="GH40" s="172"/>
      <c r="GI40" s="172"/>
      <c r="GJ40" s="172"/>
      <c r="GK40" s="172"/>
      <c r="GL40" s="172"/>
      <c r="GM40" s="172"/>
      <c r="GN40" s="172"/>
      <c r="GO40" s="172"/>
      <c r="GP40" s="172"/>
      <c r="GQ40" s="172"/>
      <c r="GR40" s="172"/>
      <c r="GS40" s="172"/>
      <c r="GT40" s="172"/>
      <c r="GU40" s="172"/>
      <c r="GV40" s="172"/>
      <c r="GW40" s="172"/>
      <c r="GX40" s="172"/>
      <c r="GY40" s="172"/>
      <c r="GZ40" s="172"/>
      <c r="HA40" s="172"/>
      <c r="HB40" s="172"/>
      <c r="HC40" s="172"/>
      <c r="HD40" s="172"/>
      <c r="HE40" s="172"/>
      <c r="HF40" s="172"/>
      <c r="HG40" s="172"/>
      <c r="HH40" s="172"/>
      <c r="HI40" s="172"/>
      <c r="HJ40" s="172"/>
      <c r="HK40" s="172"/>
      <c r="HL40" s="172"/>
      <c r="HM40" s="172"/>
      <c r="HN40" s="172"/>
      <c r="HO40" s="172"/>
      <c r="HP40" s="172"/>
      <c r="HQ40" s="172"/>
      <c r="HR40" s="172"/>
      <c r="HS40" s="172"/>
      <c r="HT40" s="172"/>
      <c r="HU40" s="172"/>
      <c r="HV40" s="172"/>
      <c r="HW40" s="172"/>
      <c r="HX40" s="172"/>
      <c r="HY40" s="172"/>
      <c r="HZ40" s="172"/>
      <c r="IA40" s="172"/>
      <c r="IB40" s="172"/>
      <c r="IC40" s="172"/>
      <c r="ID40" s="172"/>
      <c r="IE40" s="172"/>
      <c r="IF40" s="172"/>
      <c r="IG40" s="172"/>
      <c r="IH40" s="172"/>
      <c r="II40" s="172"/>
      <c r="IJ40" s="172"/>
      <c r="IK40" s="172"/>
      <c r="IL40" s="172"/>
      <c r="IM40" s="172"/>
      <c r="IN40" s="172"/>
      <c r="IO40" s="172"/>
    </row>
    <row r="41" spans="1:249" s="173" customFormat="1" ht="46.5">
      <c r="A41" s="259" t="s">
        <v>222</v>
      </c>
      <c r="B41" s="776" t="s">
        <v>832</v>
      </c>
      <c r="C41" s="344" t="s">
        <v>754</v>
      </c>
      <c r="D41" s="1222" t="s">
        <v>201</v>
      </c>
      <c r="E41" s="270">
        <v>0</v>
      </c>
      <c r="F41" s="201">
        <v>0</v>
      </c>
      <c r="G41" s="201">
        <v>0</v>
      </c>
      <c r="H41" s="970">
        <v>482082</v>
      </c>
      <c r="I41" s="172"/>
      <c r="J41" s="172"/>
      <c r="K41" s="172"/>
      <c r="L41" s="172"/>
      <c r="M41" s="172"/>
      <c r="N41" s="172"/>
      <c r="O41" s="1295"/>
      <c r="P41" s="1295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2"/>
      <c r="FI41" s="172"/>
      <c r="FJ41" s="172"/>
      <c r="FK41" s="172"/>
      <c r="FL41" s="172"/>
      <c r="FM41" s="172"/>
      <c r="FN41" s="172"/>
      <c r="FO41" s="172"/>
      <c r="FP41" s="172"/>
      <c r="FQ41" s="172"/>
      <c r="FR41" s="172"/>
      <c r="FS41" s="172"/>
      <c r="FT41" s="172"/>
      <c r="FU41" s="172"/>
      <c r="FV41" s="172"/>
      <c r="FW41" s="172"/>
      <c r="FX41" s="172"/>
      <c r="FY41" s="172"/>
      <c r="FZ41" s="172"/>
      <c r="GA41" s="172"/>
      <c r="GB41" s="172"/>
      <c r="GC41" s="172"/>
      <c r="GD41" s="172"/>
      <c r="GE41" s="172"/>
      <c r="GF41" s="172"/>
      <c r="GG41" s="172"/>
      <c r="GH41" s="172"/>
      <c r="GI41" s="172"/>
      <c r="GJ41" s="172"/>
      <c r="GK41" s="172"/>
      <c r="GL41" s="172"/>
      <c r="GM41" s="172"/>
      <c r="GN41" s="172"/>
      <c r="GO41" s="172"/>
      <c r="GP41" s="172"/>
      <c r="GQ41" s="172"/>
      <c r="GR41" s="172"/>
      <c r="GS41" s="172"/>
      <c r="GT41" s="172"/>
      <c r="GU41" s="172"/>
      <c r="GV41" s="172"/>
      <c r="GW41" s="172"/>
      <c r="GX41" s="172"/>
      <c r="GY41" s="172"/>
      <c r="GZ41" s="172"/>
      <c r="HA41" s="172"/>
      <c r="HB41" s="172"/>
      <c r="HC41" s="172"/>
      <c r="HD41" s="172"/>
      <c r="HE41" s="172"/>
      <c r="HF41" s="172"/>
      <c r="HG41" s="172"/>
      <c r="HH41" s="172"/>
      <c r="HI41" s="172"/>
      <c r="HJ41" s="172"/>
      <c r="HK41" s="172"/>
      <c r="HL41" s="172"/>
      <c r="HM41" s="172"/>
      <c r="HN41" s="172"/>
      <c r="HO41" s="172"/>
      <c r="HP41" s="172"/>
      <c r="HQ41" s="172"/>
      <c r="HR41" s="172"/>
      <c r="HS41" s="172"/>
      <c r="HT41" s="172"/>
      <c r="HU41" s="172"/>
      <c r="HV41" s="172"/>
      <c r="HW41" s="172"/>
      <c r="HX41" s="172"/>
      <c r="HY41" s="172"/>
      <c r="HZ41" s="172"/>
      <c r="IA41" s="172"/>
      <c r="IB41" s="172"/>
      <c r="IC41" s="172"/>
      <c r="ID41" s="172"/>
      <c r="IE41" s="172"/>
      <c r="IF41" s="172"/>
      <c r="IG41" s="172"/>
      <c r="IH41" s="172"/>
      <c r="II41" s="172"/>
      <c r="IJ41" s="172"/>
      <c r="IK41" s="172"/>
      <c r="IL41" s="172"/>
      <c r="IM41" s="172"/>
      <c r="IN41" s="172"/>
      <c r="IO41" s="172"/>
    </row>
    <row r="42" spans="1:249" s="173" customFormat="1" ht="18">
      <c r="A42" s="259" t="s">
        <v>1100</v>
      </c>
      <c r="B42" s="776" t="s">
        <v>834</v>
      </c>
      <c r="C42" s="344" t="s">
        <v>1207</v>
      </c>
      <c r="D42" s="1068" t="s">
        <v>201</v>
      </c>
      <c r="E42" s="269">
        <v>0</v>
      </c>
      <c r="F42" s="243">
        <v>0</v>
      </c>
      <c r="G42" s="243">
        <v>0</v>
      </c>
      <c r="H42" s="706">
        <v>12000</v>
      </c>
      <c r="I42" s="172"/>
      <c r="J42" s="172"/>
      <c r="K42" s="172"/>
      <c r="L42" s="172"/>
      <c r="M42" s="172"/>
      <c r="N42" s="172"/>
      <c r="O42" s="1295"/>
      <c r="P42" s="1295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72"/>
      <c r="FG42" s="172"/>
      <c r="FH42" s="172"/>
      <c r="FI42" s="172"/>
      <c r="FJ42" s="172"/>
      <c r="FK42" s="172"/>
      <c r="FL42" s="172"/>
      <c r="FM42" s="172"/>
      <c r="FN42" s="172"/>
      <c r="FO42" s="172"/>
      <c r="FP42" s="172"/>
      <c r="FQ42" s="172"/>
      <c r="FR42" s="172"/>
      <c r="FS42" s="172"/>
      <c r="FT42" s="172"/>
      <c r="FU42" s="172"/>
      <c r="FV42" s="172"/>
      <c r="FW42" s="172"/>
      <c r="FX42" s="172"/>
      <c r="FY42" s="172"/>
      <c r="FZ42" s="172"/>
      <c r="GA42" s="172"/>
      <c r="GB42" s="172"/>
      <c r="GC42" s="172"/>
      <c r="GD42" s="172"/>
      <c r="GE42" s="172"/>
      <c r="GF42" s="172"/>
      <c r="GG42" s="172"/>
      <c r="GH42" s="172"/>
      <c r="GI42" s="172"/>
      <c r="GJ42" s="172"/>
      <c r="GK42" s="172"/>
      <c r="GL42" s="172"/>
      <c r="GM42" s="172"/>
      <c r="GN42" s="172"/>
      <c r="GO42" s="172"/>
      <c r="GP42" s="172"/>
      <c r="GQ42" s="172"/>
      <c r="GR42" s="172"/>
      <c r="GS42" s="172"/>
      <c r="GT42" s="172"/>
      <c r="GU42" s="172"/>
      <c r="GV42" s="172"/>
      <c r="GW42" s="172"/>
      <c r="GX42" s="172"/>
      <c r="GY42" s="172"/>
      <c r="GZ42" s="172"/>
      <c r="HA42" s="172"/>
      <c r="HB42" s="172"/>
      <c r="HC42" s="172"/>
      <c r="HD42" s="172"/>
      <c r="HE42" s="172"/>
      <c r="HF42" s="172"/>
      <c r="HG42" s="172"/>
      <c r="HH42" s="172"/>
      <c r="HI42" s="172"/>
      <c r="HJ42" s="172"/>
      <c r="HK42" s="172"/>
      <c r="HL42" s="172"/>
      <c r="HM42" s="172"/>
      <c r="HN42" s="172"/>
      <c r="HO42" s="172"/>
      <c r="HP42" s="172"/>
      <c r="HQ42" s="172"/>
      <c r="HR42" s="172"/>
      <c r="HS42" s="172"/>
      <c r="HT42" s="172"/>
      <c r="HU42" s="172"/>
      <c r="HV42" s="172"/>
      <c r="HW42" s="172"/>
      <c r="HX42" s="172"/>
      <c r="HY42" s="172"/>
      <c r="HZ42" s="172"/>
      <c r="IA42" s="172"/>
      <c r="IB42" s="172"/>
      <c r="IC42" s="172"/>
      <c r="ID42" s="172"/>
      <c r="IE42" s="172"/>
      <c r="IF42" s="172"/>
      <c r="IG42" s="172"/>
      <c r="IH42" s="172"/>
      <c r="II42" s="172"/>
      <c r="IJ42" s="172"/>
      <c r="IK42" s="172"/>
      <c r="IL42" s="172"/>
      <c r="IM42" s="172"/>
      <c r="IN42" s="172"/>
      <c r="IO42" s="172"/>
    </row>
    <row r="43" spans="1:249" s="173" customFormat="1" ht="30.75">
      <c r="A43" s="244" t="s">
        <v>188</v>
      </c>
      <c r="B43" s="777" t="s">
        <v>831</v>
      </c>
      <c r="C43" s="262" t="s">
        <v>132</v>
      </c>
      <c r="D43" s="1068" t="s">
        <v>201</v>
      </c>
      <c r="E43" s="269">
        <v>0</v>
      </c>
      <c r="F43" s="171">
        <v>0</v>
      </c>
      <c r="G43" s="171">
        <v>0</v>
      </c>
      <c r="H43" s="971">
        <v>39750</v>
      </c>
      <c r="I43" s="172"/>
      <c r="J43" s="172"/>
      <c r="K43" s="172"/>
      <c r="L43" s="172"/>
      <c r="M43" s="172"/>
      <c r="N43" s="172"/>
      <c r="O43" s="1295"/>
      <c r="P43" s="1295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/>
      <c r="EW43" s="172"/>
      <c r="EX43" s="172"/>
      <c r="EY43" s="172"/>
      <c r="EZ43" s="172"/>
      <c r="FA43" s="172"/>
      <c r="FB43" s="172"/>
      <c r="FC43" s="172"/>
      <c r="FD43" s="172"/>
      <c r="FE43" s="172"/>
      <c r="FF43" s="172"/>
      <c r="FG43" s="172"/>
      <c r="FH43" s="172"/>
      <c r="FI43" s="172"/>
      <c r="FJ43" s="172"/>
      <c r="FK43" s="172"/>
      <c r="FL43" s="172"/>
      <c r="FM43" s="172"/>
      <c r="FN43" s="172"/>
      <c r="FO43" s="172"/>
      <c r="FP43" s="172"/>
      <c r="FQ43" s="172"/>
      <c r="FR43" s="172"/>
      <c r="FS43" s="172"/>
      <c r="FT43" s="172"/>
      <c r="FU43" s="172"/>
      <c r="FV43" s="172"/>
      <c r="FW43" s="172"/>
      <c r="FX43" s="172"/>
      <c r="FY43" s="172"/>
      <c r="FZ43" s="172"/>
      <c r="GA43" s="172"/>
      <c r="GB43" s="172"/>
      <c r="GC43" s="172"/>
      <c r="GD43" s="172"/>
      <c r="GE43" s="172"/>
      <c r="GF43" s="172"/>
      <c r="GG43" s="172"/>
      <c r="GH43" s="172"/>
      <c r="GI43" s="172"/>
      <c r="GJ43" s="172"/>
      <c r="GK43" s="172"/>
      <c r="GL43" s="172"/>
      <c r="GM43" s="172"/>
      <c r="GN43" s="172"/>
      <c r="GO43" s="172"/>
      <c r="GP43" s="172"/>
      <c r="GQ43" s="172"/>
      <c r="GR43" s="172"/>
      <c r="GS43" s="172"/>
      <c r="GT43" s="172"/>
      <c r="GU43" s="172"/>
      <c r="GV43" s="172"/>
      <c r="GW43" s="172"/>
      <c r="GX43" s="172"/>
      <c r="GY43" s="172"/>
      <c r="GZ43" s="172"/>
      <c r="HA43" s="172"/>
      <c r="HB43" s="172"/>
      <c r="HC43" s="172"/>
      <c r="HD43" s="172"/>
      <c r="HE43" s="172"/>
      <c r="HF43" s="172"/>
      <c r="HG43" s="172"/>
      <c r="HH43" s="172"/>
      <c r="HI43" s="172"/>
      <c r="HJ43" s="172"/>
      <c r="HK43" s="172"/>
      <c r="HL43" s="172"/>
      <c r="HM43" s="172"/>
      <c r="HN43" s="172"/>
      <c r="HO43" s="172"/>
      <c r="HP43" s="172"/>
      <c r="HQ43" s="172"/>
      <c r="HR43" s="172"/>
      <c r="HS43" s="172"/>
      <c r="HT43" s="172"/>
      <c r="HU43" s="172"/>
      <c r="HV43" s="172"/>
      <c r="HW43" s="172"/>
      <c r="HX43" s="172"/>
      <c r="HY43" s="172"/>
      <c r="HZ43" s="172"/>
      <c r="IA43" s="172"/>
      <c r="IB43" s="172"/>
      <c r="IC43" s="172"/>
      <c r="ID43" s="172"/>
      <c r="IE43" s="172"/>
      <c r="IF43" s="172"/>
      <c r="IG43" s="172"/>
      <c r="IH43" s="172"/>
      <c r="II43" s="172"/>
      <c r="IJ43" s="172"/>
      <c r="IK43" s="172"/>
      <c r="IL43" s="172"/>
      <c r="IM43" s="172"/>
      <c r="IN43" s="172"/>
      <c r="IO43" s="172"/>
    </row>
    <row r="44" spans="1:249" s="173" customFormat="1" ht="30.75">
      <c r="A44" s="259" t="s">
        <v>220</v>
      </c>
      <c r="B44" s="776" t="s">
        <v>829</v>
      </c>
      <c r="C44" s="344" t="s">
        <v>965</v>
      </c>
      <c r="D44" s="1068" t="s">
        <v>201</v>
      </c>
      <c r="E44" s="269">
        <v>0</v>
      </c>
      <c r="F44" s="243">
        <v>0</v>
      </c>
      <c r="G44" s="243">
        <v>0</v>
      </c>
      <c r="H44" s="706">
        <v>250600</v>
      </c>
      <c r="I44" s="172"/>
      <c r="J44" s="172"/>
      <c r="K44" s="172"/>
      <c r="L44" s="172"/>
      <c r="M44" s="172"/>
      <c r="N44" s="172"/>
      <c r="O44" s="1295"/>
      <c r="P44" s="1295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72"/>
      <c r="EJ44" s="172"/>
      <c r="EK44" s="172"/>
      <c r="EL44" s="172"/>
      <c r="EM44" s="172"/>
      <c r="EN44" s="172"/>
      <c r="EO44" s="172"/>
      <c r="EP44" s="172"/>
      <c r="EQ44" s="172"/>
      <c r="ER44" s="172"/>
      <c r="ES44" s="172"/>
      <c r="ET44" s="172"/>
      <c r="EU44" s="172"/>
      <c r="EV44" s="172"/>
      <c r="EW44" s="172"/>
      <c r="EX44" s="172"/>
      <c r="EY44" s="172"/>
      <c r="EZ44" s="172"/>
      <c r="FA44" s="172"/>
      <c r="FB44" s="172"/>
      <c r="FC44" s="172"/>
      <c r="FD44" s="172"/>
      <c r="FE44" s="172"/>
      <c r="FF44" s="172"/>
      <c r="FG44" s="172"/>
      <c r="FH44" s="172"/>
      <c r="FI44" s="172"/>
      <c r="FJ44" s="172"/>
      <c r="FK44" s="172"/>
      <c r="FL44" s="172"/>
      <c r="FM44" s="172"/>
      <c r="FN44" s="172"/>
      <c r="FO44" s="172"/>
      <c r="FP44" s="172"/>
      <c r="FQ44" s="172"/>
      <c r="FR44" s="172"/>
      <c r="FS44" s="172"/>
      <c r="FT44" s="172"/>
      <c r="FU44" s="172"/>
      <c r="FV44" s="172"/>
      <c r="FW44" s="172"/>
      <c r="FX44" s="172"/>
      <c r="FY44" s="172"/>
      <c r="FZ44" s="172"/>
      <c r="GA44" s="172"/>
      <c r="GB44" s="172"/>
      <c r="GC44" s="172"/>
      <c r="GD44" s="172"/>
      <c r="GE44" s="172"/>
      <c r="GF44" s="172"/>
      <c r="GG44" s="172"/>
      <c r="GH44" s="172"/>
      <c r="GI44" s="172"/>
      <c r="GJ44" s="172"/>
      <c r="GK44" s="172"/>
      <c r="GL44" s="172"/>
      <c r="GM44" s="172"/>
      <c r="GN44" s="172"/>
      <c r="GO44" s="172"/>
      <c r="GP44" s="172"/>
      <c r="GQ44" s="172"/>
      <c r="GR44" s="172"/>
      <c r="GS44" s="172"/>
      <c r="GT44" s="172"/>
      <c r="GU44" s="172"/>
      <c r="GV44" s="172"/>
      <c r="GW44" s="172"/>
      <c r="GX44" s="172"/>
      <c r="GY44" s="172"/>
      <c r="GZ44" s="172"/>
      <c r="HA44" s="172"/>
      <c r="HB44" s="172"/>
      <c r="HC44" s="172"/>
      <c r="HD44" s="172"/>
      <c r="HE44" s="172"/>
      <c r="HF44" s="172"/>
      <c r="HG44" s="172"/>
      <c r="HH44" s="172"/>
      <c r="HI44" s="172"/>
      <c r="HJ44" s="172"/>
      <c r="HK44" s="172"/>
      <c r="HL44" s="172"/>
      <c r="HM44" s="172"/>
      <c r="HN44" s="172"/>
      <c r="HO44" s="172"/>
      <c r="HP44" s="172"/>
      <c r="HQ44" s="172"/>
      <c r="HR44" s="172"/>
      <c r="HS44" s="172"/>
      <c r="HT44" s="172"/>
      <c r="HU44" s="172"/>
      <c r="HV44" s="172"/>
      <c r="HW44" s="172"/>
      <c r="HX44" s="172"/>
      <c r="HY44" s="172"/>
      <c r="HZ44" s="172"/>
      <c r="IA44" s="172"/>
      <c r="IB44" s="172"/>
      <c r="IC44" s="172"/>
      <c r="ID44" s="172"/>
      <c r="IE44" s="172"/>
      <c r="IF44" s="172"/>
      <c r="IG44" s="172"/>
      <c r="IH44" s="172"/>
      <c r="II44" s="172"/>
      <c r="IJ44" s="172"/>
      <c r="IK44" s="172"/>
      <c r="IL44" s="172"/>
      <c r="IM44" s="172"/>
      <c r="IN44" s="172"/>
      <c r="IO44" s="172"/>
    </row>
    <row r="45" spans="1:249" s="173" customFormat="1" ht="78">
      <c r="A45" s="259">
        <v>150101</v>
      </c>
      <c r="B45" s="776" t="s">
        <v>1038</v>
      </c>
      <c r="C45" s="344" t="s">
        <v>1019</v>
      </c>
      <c r="D45" s="1222" t="s">
        <v>303</v>
      </c>
      <c r="E45" s="269">
        <v>291660</v>
      </c>
      <c r="F45" s="243">
        <v>0</v>
      </c>
      <c r="G45" s="243">
        <v>0</v>
      </c>
      <c r="H45" s="706">
        <v>291660</v>
      </c>
      <c r="I45" s="172"/>
      <c r="J45" s="172"/>
      <c r="K45" s="172"/>
      <c r="L45" s="172"/>
      <c r="M45" s="172"/>
      <c r="N45" s="172"/>
      <c r="O45" s="1295"/>
      <c r="P45" s="1295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2"/>
      <c r="FP45" s="172"/>
      <c r="FQ45" s="172"/>
      <c r="FR45" s="172"/>
      <c r="FS45" s="172"/>
      <c r="FT45" s="172"/>
      <c r="FU45" s="172"/>
      <c r="FV45" s="172"/>
      <c r="FW45" s="172"/>
      <c r="FX45" s="172"/>
      <c r="FY45" s="172"/>
      <c r="FZ45" s="172"/>
      <c r="GA45" s="172"/>
      <c r="GB45" s="172"/>
      <c r="GC45" s="172"/>
      <c r="GD45" s="172"/>
      <c r="GE45" s="172"/>
      <c r="GF45" s="172"/>
      <c r="GG45" s="172"/>
      <c r="GH45" s="172"/>
      <c r="GI45" s="172"/>
      <c r="GJ45" s="172"/>
      <c r="GK45" s="172"/>
      <c r="GL45" s="172"/>
      <c r="GM45" s="172"/>
      <c r="GN45" s="172"/>
      <c r="GO45" s="172"/>
      <c r="GP45" s="172"/>
      <c r="GQ45" s="172"/>
      <c r="GR45" s="172"/>
      <c r="GS45" s="172"/>
      <c r="GT45" s="172"/>
      <c r="GU45" s="172"/>
      <c r="GV45" s="172"/>
      <c r="GW45" s="172"/>
      <c r="GX45" s="172"/>
      <c r="GY45" s="172"/>
      <c r="GZ45" s="172"/>
      <c r="HA45" s="172"/>
      <c r="HB45" s="172"/>
      <c r="HC45" s="172"/>
      <c r="HD45" s="172"/>
      <c r="HE45" s="172"/>
      <c r="HF45" s="172"/>
      <c r="HG45" s="172"/>
      <c r="HH45" s="172"/>
      <c r="HI45" s="172"/>
      <c r="HJ45" s="172"/>
      <c r="HK45" s="172"/>
      <c r="HL45" s="172"/>
      <c r="HM45" s="172"/>
      <c r="HN45" s="172"/>
      <c r="HO45" s="172"/>
      <c r="HP45" s="172"/>
      <c r="HQ45" s="172"/>
      <c r="HR45" s="172"/>
      <c r="HS45" s="172"/>
      <c r="HT45" s="172"/>
      <c r="HU45" s="172"/>
      <c r="HV45" s="172"/>
      <c r="HW45" s="172"/>
      <c r="HX45" s="172"/>
      <c r="HY45" s="172"/>
      <c r="HZ45" s="172"/>
      <c r="IA45" s="172"/>
      <c r="IB45" s="172"/>
      <c r="IC45" s="172"/>
      <c r="ID45" s="172"/>
      <c r="IE45" s="172"/>
      <c r="IF45" s="172"/>
      <c r="IG45" s="172"/>
      <c r="IH45" s="172"/>
      <c r="II45" s="172"/>
      <c r="IJ45" s="172"/>
      <c r="IK45" s="172"/>
      <c r="IL45" s="172"/>
      <c r="IM45" s="172"/>
      <c r="IN45" s="172"/>
      <c r="IO45" s="172"/>
    </row>
    <row r="46" spans="1:249" s="173" customFormat="1" ht="93">
      <c r="A46" s="1211">
        <v>150101</v>
      </c>
      <c r="B46" s="1211" t="s">
        <v>1038</v>
      </c>
      <c r="C46" s="344" t="s">
        <v>1019</v>
      </c>
      <c r="D46" s="1224" t="s">
        <v>493</v>
      </c>
      <c r="E46" s="269">
        <v>109000</v>
      </c>
      <c r="F46" s="243">
        <v>0</v>
      </c>
      <c r="G46" s="243">
        <v>0</v>
      </c>
      <c r="H46" s="706">
        <v>109000</v>
      </c>
      <c r="I46" s="172"/>
      <c r="J46" s="172"/>
      <c r="K46" s="172"/>
      <c r="L46" s="172"/>
      <c r="M46" s="172"/>
      <c r="N46" s="172"/>
      <c r="O46" s="1295"/>
      <c r="P46" s="1295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/>
      <c r="EU46" s="172"/>
      <c r="EV46" s="172"/>
      <c r="EW46" s="172"/>
      <c r="EX46" s="172"/>
      <c r="EY46" s="172"/>
      <c r="EZ46" s="172"/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172"/>
      <c r="FL46" s="172"/>
      <c r="FM46" s="172"/>
      <c r="FN46" s="172"/>
      <c r="FO46" s="172"/>
      <c r="FP46" s="172"/>
      <c r="FQ46" s="172"/>
      <c r="FR46" s="172"/>
      <c r="FS46" s="172"/>
      <c r="FT46" s="172"/>
      <c r="FU46" s="172"/>
      <c r="FV46" s="172"/>
      <c r="FW46" s="172"/>
      <c r="FX46" s="172"/>
      <c r="FY46" s="172"/>
      <c r="FZ46" s="172"/>
      <c r="GA46" s="172"/>
      <c r="GB46" s="172"/>
      <c r="GC46" s="172"/>
      <c r="GD46" s="172"/>
      <c r="GE46" s="172"/>
      <c r="GF46" s="172"/>
      <c r="GG46" s="172"/>
      <c r="GH46" s="172"/>
      <c r="GI46" s="172"/>
      <c r="GJ46" s="172"/>
      <c r="GK46" s="172"/>
      <c r="GL46" s="172"/>
      <c r="GM46" s="172"/>
      <c r="GN46" s="172"/>
      <c r="GO46" s="172"/>
      <c r="GP46" s="172"/>
      <c r="GQ46" s="172"/>
      <c r="GR46" s="172"/>
      <c r="GS46" s="172"/>
      <c r="GT46" s="172"/>
      <c r="GU46" s="172"/>
      <c r="GV46" s="172"/>
      <c r="GW46" s="172"/>
      <c r="GX46" s="172"/>
      <c r="GY46" s="172"/>
      <c r="GZ46" s="172"/>
      <c r="HA46" s="172"/>
      <c r="HB46" s="172"/>
      <c r="HC46" s="172"/>
      <c r="HD46" s="172"/>
      <c r="HE46" s="172"/>
      <c r="HF46" s="172"/>
      <c r="HG46" s="172"/>
      <c r="HH46" s="172"/>
      <c r="HI46" s="172"/>
      <c r="HJ46" s="172"/>
      <c r="HK46" s="172"/>
      <c r="HL46" s="172"/>
      <c r="HM46" s="172"/>
      <c r="HN46" s="172"/>
      <c r="HO46" s="172"/>
      <c r="HP46" s="172"/>
      <c r="HQ46" s="172"/>
      <c r="HR46" s="172"/>
      <c r="HS46" s="172"/>
      <c r="HT46" s="172"/>
      <c r="HU46" s="172"/>
      <c r="HV46" s="172"/>
      <c r="HW46" s="172"/>
      <c r="HX46" s="172"/>
      <c r="HY46" s="172"/>
      <c r="HZ46" s="172"/>
      <c r="IA46" s="172"/>
      <c r="IB46" s="172"/>
      <c r="IC46" s="172"/>
      <c r="ID46" s="172"/>
      <c r="IE46" s="172"/>
      <c r="IF46" s="172"/>
      <c r="IG46" s="172"/>
      <c r="IH46" s="172"/>
      <c r="II46" s="172"/>
      <c r="IJ46" s="172"/>
      <c r="IK46" s="172"/>
      <c r="IL46" s="172"/>
      <c r="IM46" s="172"/>
      <c r="IN46" s="172"/>
      <c r="IO46" s="172"/>
    </row>
    <row r="47" spans="1:249" s="173" customFormat="1" ht="47.25" thickBot="1">
      <c r="A47" s="1211" t="s">
        <v>361</v>
      </c>
      <c r="B47" s="1211" t="s">
        <v>691</v>
      </c>
      <c r="C47" s="264" t="s">
        <v>362</v>
      </c>
      <c r="D47" s="1225" t="s">
        <v>472</v>
      </c>
      <c r="E47" s="267">
        <v>112588</v>
      </c>
      <c r="F47" s="707">
        <v>0</v>
      </c>
      <c r="G47" s="707">
        <v>0</v>
      </c>
      <c r="H47" s="705">
        <v>112588</v>
      </c>
      <c r="I47" s="172"/>
      <c r="J47" s="172"/>
      <c r="K47" s="172"/>
      <c r="L47" s="172"/>
      <c r="M47" s="172"/>
      <c r="N47" s="172"/>
      <c r="O47" s="1295"/>
      <c r="P47" s="1295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2"/>
      <c r="FC47" s="172"/>
      <c r="FD47" s="172"/>
      <c r="FE47" s="172"/>
      <c r="FF47" s="172"/>
      <c r="FG47" s="172"/>
      <c r="FH47" s="172"/>
      <c r="FI47" s="172"/>
      <c r="FJ47" s="172"/>
      <c r="FK47" s="172"/>
      <c r="FL47" s="172"/>
      <c r="FM47" s="172"/>
      <c r="FN47" s="172"/>
      <c r="FO47" s="172"/>
      <c r="FP47" s="172"/>
      <c r="FQ47" s="172"/>
      <c r="FR47" s="172"/>
      <c r="FS47" s="172"/>
      <c r="FT47" s="172"/>
      <c r="FU47" s="172"/>
      <c r="FV47" s="172"/>
      <c r="FW47" s="172"/>
      <c r="FX47" s="172"/>
      <c r="FY47" s="172"/>
      <c r="FZ47" s="172"/>
      <c r="GA47" s="172"/>
      <c r="GB47" s="172"/>
      <c r="GC47" s="172"/>
      <c r="GD47" s="172"/>
      <c r="GE47" s="172"/>
      <c r="GF47" s="172"/>
      <c r="GG47" s="172"/>
      <c r="GH47" s="172"/>
      <c r="GI47" s="172"/>
      <c r="GJ47" s="172"/>
      <c r="GK47" s="172"/>
      <c r="GL47" s="172"/>
      <c r="GM47" s="172"/>
      <c r="GN47" s="172"/>
      <c r="GO47" s="172"/>
      <c r="GP47" s="172"/>
      <c r="GQ47" s="172"/>
      <c r="GR47" s="172"/>
      <c r="GS47" s="172"/>
      <c r="GT47" s="172"/>
      <c r="GU47" s="172"/>
      <c r="GV47" s="172"/>
      <c r="GW47" s="172"/>
      <c r="GX47" s="172"/>
      <c r="GY47" s="172"/>
      <c r="GZ47" s="172"/>
      <c r="HA47" s="172"/>
      <c r="HB47" s="172"/>
      <c r="HC47" s="172"/>
      <c r="HD47" s="172"/>
      <c r="HE47" s="172"/>
      <c r="HF47" s="172"/>
      <c r="HG47" s="172"/>
      <c r="HH47" s="172"/>
      <c r="HI47" s="172"/>
      <c r="HJ47" s="172"/>
      <c r="HK47" s="172"/>
      <c r="HL47" s="172"/>
      <c r="HM47" s="172"/>
      <c r="HN47" s="172"/>
      <c r="HO47" s="172"/>
      <c r="HP47" s="172"/>
      <c r="HQ47" s="172"/>
      <c r="HR47" s="172"/>
      <c r="HS47" s="172"/>
      <c r="HT47" s="172"/>
      <c r="HU47" s="172"/>
      <c r="HV47" s="172"/>
      <c r="HW47" s="172"/>
      <c r="HX47" s="172"/>
      <c r="HY47" s="172"/>
      <c r="HZ47" s="172"/>
      <c r="IA47" s="172"/>
      <c r="IB47" s="172"/>
      <c r="IC47" s="172"/>
      <c r="ID47" s="172"/>
      <c r="IE47" s="172"/>
      <c r="IF47" s="172"/>
      <c r="IG47" s="172"/>
      <c r="IH47" s="172"/>
      <c r="II47" s="172"/>
      <c r="IJ47" s="172"/>
      <c r="IK47" s="172"/>
      <c r="IL47" s="172"/>
      <c r="IM47" s="172"/>
      <c r="IN47" s="172"/>
      <c r="IO47" s="172"/>
    </row>
    <row r="48" spans="1:8" s="109" customFormat="1" ht="63" thickBot="1">
      <c r="A48" s="532">
        <v>24</v>
      </c>
      <c r="B48" s="778"/>
      <c r="C48" s="528" t="s">
        <v>1218</v>
      </c>
      <c r="D48" s="1216" t="s">
        <v>32</v>
      </c>
      <c r="E48" s="529">
        <v>2077251</v>
      </c>
      <c r="F48" s="530"/>
      <c r="G48" s="530"/>
      <c r="H48" s="967">
        <v>3252153</v>
      </c>
    </row>
    <row r="49" spans="1:8" s="109" customFormat="1" ht="30.75">
      <c r="A49" s="709" t="s">
        <v>328</v>
      </c>
      <c r="B49" s="779"/>
      <c r="C49" s="544" t="s">
        <v>329</v>
      </c>
      <c r="D49" s="1067" t="s">
        <v>201</v>
      </c>
      <c r="E49" s="269">
        <v>0</v>
      </c>
      <c r="F49" s="171">
        <v>0</v>
      </c>
      <c r="G49" s="171">
        <v>0</v>
      </c>
      <c r="H49" s="706">
        <v>5000</v>
      </c>
    </row>
    <row r="50" spans="1:8" s="109" customFormat="1" ht="18">
      <c r="A50" s="375" t="s">
        <v>552</v>
      </c>
      <c r="B50" s="780"/>
      <c r="C50" s="1213" t="s">
        <v>553</v>
      </c>
      <c r="D50" s="1068" t="s">
        <v>201</v>
      </c>
      <c r="E50" s="269">
        <v>0</v>
      </c>
      <c r="F50" s="171">
        <v>0</v>
      </c>
      <c r="G50" s="171">
        <v>0</v>
      </c>
      <c r="H50" s="706">
        <v>88361</v>
      </c>
    </row>
    <row r="51" spans="1:8" s="109" customFormat="1" ht="19.5" customHeight="1">
      <c r="A51" s="375" t="s">
        <v>751</v>
      </c>
      <c r="B51" s="869" t="s">
        <v>846</v>
      </c>
      <c r="C51" s="264" t="s">
        <v>1044</v>
      </c>
      <c r="D51" s="1068" t="s">
        <v>201</v>
      </c>
      <c r="E51" s="269">
        <v>0</v>
      </c>
      <c r="F51" s="171">
        <v>0</v>
      </c>
      <c r="G51" s="171">
        <v>0</v>
      </c>
      <c r="H51" s="706">
        <v>427000</v>
      </c>
    </row>
    <row r="52" spans="1:8" s="109" customFormat="1" ht="18.75" customHeight="1">
      <c r="A52" s="375" t="s">
        <v>1045</v>
      </c>
      <c r="B52" s="869"/>
      <c r="C52" s="264" t="s">
        <v>1046</v>
      </c>
      <c r="D52" s="1068" t="s">
        <v>201</v>
      </c>
      <c r="E52" s="269">
        <v>0</v>
      </c>
      <c r="F52" s="171">
        <v>0</v>
      </c>
      <c r="G52" s="171">
        <v>0</v>
      </c>
      <c r="H52" s="706">
        <v>127543</v>
      </c>
    </row>
    <row r="53" spans="1:8" s="109" customFormat="1" ht="30.75">
      <c r="A53" s="375" t="s">
        <v>1047</v>
      </c>
      <c r="B53" s="869" t="s">
        <v>837</v>
      </c>
      <c r="C53" s="264" t="s">
        <v>1048</v>
      </c>
      <c r="D53" s="1068" t="s">
        <v>201</v>
      </c>
      <c r="E53" s="269">
        <v>0</v>
      </c>
      <c r="F53" s="171">
        <v>0</v>
      </c>
      <c r="G53" s="171">
        <v>0</v>
      </c>
      <c r="H53" s="706">
        <v>526998</v>
      </c>
    </row>
    <row r="54" spans="1:8" s="109" customFormat="1" ht="46.5">
      <c r="A54" s="375">
        <v>150101</v>
      </c>
      <c r="B54" s="780" t="s">
        <v>1038</v>
      </c>
      <c r="C54" s="1214" t="s">
        <v>1019</v>
      </c>
      <c r="D54" s="1068" t="s">
        <v>824</v>
      </c>
      <c r="E54" s="269">
        <v>480715</v>
      </c>
      <c r="F54" s="171">
        <v>0</v>
      </c>
      <c r="G54" s="171">
        <v>0</v>
      </c>
      <c r="H54" s="706">
        <v>480715</v>
      </c>
    </row>
    <row r="55" spans="1:8" s="109" customFormat="1" ht="46.5">
      <c r="A55" s="375">
        <v>150101</v>
      </c>
      <c r="B55" s="780" t="s">
        <v>1038</v>
      </c>
      <c r="C55" s="1214" t="s">
        <v>1019</v>
      </c>
      <c r="D55" s="1068" t="s">
        <v>825</v>
      </c>
      <c r="E55" s="269">
        <v>946715</v>
      </c>
      <c r="F55" s="171">
        <v>0</v>
      </c>
      <c r="G55" s="171">
        <v>0</v>
      </c>
      <c r="H55" s="706">
        <v>946715</v>
      </c>
    </row>
    <row r="56" spans="1:8" s="109" customFormat="1" ht="93.75" thickBot="1">
      <c r="A56" s="375">
        <v>150101</v>
      </c>
      <c r="B56" s="780" t="s">
        <v>1038</v>
      </c>
      <c r="C56" s="1214" t="s">
        <v>1019</v>
      </c>
      <c r="D56" s="1068" t="s">
        <v>826</v>
      </c>
      <c r="E56" s="269">
        <v>649821</v>
      </c>
      <c r="F56" s="171">
        <v>0</v>
      </c>
      <c r="G56" s="171">
        <v>0</v>
      </c>
      <c r="H56" s="706">
        <v>649821</v>
      </c>
    </row>
    <row r="57" spans="1:8" s="109" customFormat="1" ht="78" thickBot="1">
      <c r="A57" s="531" t="s">
        <v>237</v>
      </c>
      <c r="B57" s="774"/>
      <c r="C57" s="533" t="s">
        <v>1090</v>
      </c>
      <c r="D57" s="1226" t="s">
        <v>32</v>
      </c>
      <c r="E57" s="529">
        <v>1165500</v>
      </c>
      <c r="F57" s="530"/>
      <c r="G57" s="530"/>
      <c r="H57" s="967">
        <v>1165500</v>
      </c>
    </row>
    <row r="58" spans="1:8" s="109" customFormat="1" ht="93.75" thickBot="1">
      <c r="A58" s="204">
        <v>150118</v>
      </c>
      <c r="B58" s="773">
        <v>1060</v>
      </c>
      <c r="C58" s="1215" t="s">
        <v>776</v>
      </c>
      <c r="D58" s="1223" t="s">
        <v>494</v>
      </c>
      <c r="E58" s="373">
        <v>1165500</v>
      </c>
      <c r="F58" s="374">
        <v>0</v>
      </c>
      <c r="G58" s="374">
        <v>0</v>
      </c>
      <c r="H58" s="973">
        <v>1165500</v>
      </c>
    </row>
    <row r="59" spans="1:8" s="109" customFormat="1" ht="47.25" thickBot="1">
      <c r="A59" s="531" t="s">
        <v>357</v>
      </c>
      <c r="B59" s="774"/>
      <c r="C59" s="533" t="s">
        <v>1217</v>
      </c>
      <c r="D59" s="1226" t="s">
        <v>32</v>
      </c>
      <c r="E59" s="529">
        <v>13183603</v>
      </c>
      <c r="F59" s="530"/>
      <c r="G59" s="530"/>
      <c r="H59" s="967">
        <v>15420399</v>
      </c>
    </row>
    <row r="60" spans="1:8" s="109" customFormat="1" ht="62.25">
      <c r="A60" s="545" t="s">
        <v>361</v>
      </c>
      <c r="B60" s="771" t="s">
        <v>691</v>
      </c>
      <c r="C60" s="264" t="s">
        <v>362</v>
      </c>
      <c r="D60" s="1227" t="s">
        <v>1148</v>
      </c>
      <c r="E60" s="269">
        <v>2160</v>
      </c>
      <c r="F60" s="171">
        <v>0</v>
      </c>
      <c r="G60" s="171">
        <v>0</v>
      </c>
      <c r="H60" s="706">
        <v>2160</v>
      </c>
    </row>
    <row r="61" spans="1:8" s="109" customFormat="1" ht="62.25">
      <c r="A61" s="545" t="s">
        <v>361</v>
      </c>
      <c r="B61" s="771" t="s">
        <v>691</v>
      </c>
      <c r="C61" s="264" t="s">
        <v>362</v>
      </c>
      <c r="D61" s="1227" t="s">
        <v>861</v>
      </c>
      <c r="E61" s="269">
        <v>173588</v>
      </c>
      <c r="F61" s="171">
        <v>0</v>
      </c>
      <c r="G61" s="171">
        <v>0</v>
      </c>
      <c r="H61" s="706">
        <v>173588</v>
      </c>
    </row>
    <row r="62" spans="1:8" s="109" customFormat="1" ht="62.25">
      <c r="A62" s="545" t="s">
        <v>361</v>
      </c>
      <c r="B62" s="771" t="s">
        <v>691</v>
      </c>
      <c r="C62" s="264" t="s">
        <v>362</v>
      </c>
      <c r="D62" s="1227" t="s">
        <v>862</v>
      </c>
      <c r="E62" s="269">
        <v>35000</v>
      </c>
      <c r="F62" s="171">
        <v>0</v>
      </c>
      <c r="G62" s="171">
        <v>0</v>
      </c>
      <c r="H62" s="706">
        <v>35000</v>
      </c>
    </row>
    <row r="63" spans="1:8" s="109" customFormat="1" ht="93">
      <c r="A63" s="545">
        <v>150122</v>
      </c>
      <c r="B63" s="771" t="s">
        <v>691</v>
      </c>
      <c r="C63" s="264" t="s">
        <v>362</v>
      </c>
      <c r="D63" s="1227" t="s">
        <v>863</v>
      </c>
      <c r="E63" s="269">
        <v>400000</v>
      </c>
      <c r="F63" s="171">
        <v>0</v>
      </c>
      <c r="G63" s="171">
        <v>0</v>
      </c>
      <c r="H63" s="706">
        <v>400000</v>
      </c>
    </row>
    <row r="64" spans="1:8" s="109" customFormat="1" ht="62.25">
      <c r="A64" s="545">
        <v>150122</v>
      </c>
      <c r="B64" s="771" t="s">
        <v>691</v>
      </c>
      <c r="C64" s="264" t="s">
        <v>362</v>
      </c>
      <c r="D64" s="1219" t="s">
        <v>492</v>
      </c>
      <c r="E64" s="269">
        <v>111240</v>
      </c>
      <c r="F64" s="171">
        <v>0</v>
      </c>
      <c r="G64" s="171">
        <v>0</v>
      </c>
      <c r="H64" s="706">
        <v>111240</v>
      </c>
    </row>
    <row r="65" spans="1:8" s="109" customFormat="1" ht="62.25">
      <c r="A65" s="545">
        <v>150122</v>
      </c>
      <c r="B65" s="771" t="s">
        <v>691</v>
      </c>
      <c r="C65" s="264" t="s">
        <v>362</v>
      </c>
      <c r="D65" s="1219" t="s">
        <v>491</v>
      </c>
      <c r="E65" s="269">
        <v>213100</v>
      </c>
      <c r="F65" s="171">
        <v>0</v>
      </c>
      <c r="G65" s="171">
        <v>0</v>
      </c>
      <c r="H65" s="706">
        <v>213100</v>
      </c>
    </row>
    <row r="66" spans="1:8" s="109" customFormat="1" ht="78">
      <c r="A66" s="545">
        <v>150122</v>
      </c>
      <c r="B66" s="771" t="s">
        <v>691</v>
      </c>
      <c r="C66" s="264" t="s">
        <v>362</v>
      </c>
      <c r="D66" s="1219" t="s">
        <v>474</v>
      </c>
      <c r="E66" s="269">
        <v>2500000</v>
      </c>
      <c r="F66" s="171">
        <v>0</v>
      </c>
      <c r="G66" s="171">
        <v>0</v>
      </c>
      <c r="H66" s="706">
        <v>2500000</v>
      </c>
    </row>
    <row r="67" spans="1:8" s="109" customFormat="1" ht="93">
      <c r="A67" s="545" t="s">
        <v>361</v>
      </c>
      <c r="B67" s="771" t="s">
        <v>691</v>
      </c>
      <c r="C67" s="264" t="s">
        <v>362</v>
      </c>
      <c r="D67" s="1219" t="s">
        <v>495</v>
      </c>
      <c r="E67" s="269">
        <v>1585700</v>
      </c>
      <c r="F67" s="171">
        <v>0</v>
      </c>
      <c r="G67" s="171">
        <v>0</v>
      </c>
      <c r="H67" s="706">
        <v>1585700</v>
      </c>
    </row>
    <row r="68" spans="1:8" s="109" customFormat="1" ht="93">
      <c r="A68" s="545" t="s">
        <v>361</v>
      </c>
      <c r="B68" s="771" t="s">
        <v>691</v>
      </c>
      <c r="C68" s="264" t="s">
        <v>362</v>
      </c>
      <c r="D68" s="1219" t="s">
        <v>496</v>
      </c>
      <c r="E68" s="269">
        <v>346500</v>
      </c>
      <c r="F68" s="171">
        <v>0</v>
      </c>
      <c r="G68" s="171">
        <v>0</v>
      </c>
      <c r="H68" s="706">
        <v>346500</v>
      </c>
    </row>
    <row r="69" spans="1:8" s="109" customFormat="1" ht="69" customHeight="1">
      <c r="A69" s="545" t="s">
        <v>361</v>
      </c>
      <c r="B69" s="771" t="s">
        <v>691</v>
      </c>
      <c r="C69" s="264" t="s">
        <v>362</v>
      </c>
      <c r="D69" s="1219" t="s">
        <v>475</v>
      </c>
      <c r="E69" s="269">
        <v>603000</v>
      </c>
      <c r="F69" s="171">
        <v>0</v>
      </c>
      <c r="G69" s="171">
        <v>0</v>
      </c>
      <c r="H69" s="706">
        <v>603000</v>
      </c>
    </row>
    <row r="70" spans="1:8" s="109" customFormat="1" ht="78">
      <c r="A70" s="545">
        <v>150122</v>
      </c>
      <c r="B70" s="771" t="s">
        <v>691</v>
      </c>
      <c r="C70" s="264" t="s">
        <v>362</v>
      </c>
      <c r="D70" s="1219" t="s">
        <v>476</v>
      </c>
      <c r="E70" s="269">
        <v>961500</v>
      </c>
      <c r="F70" s="171">
        <v>0</v>
      </c>
      <c r="G70" s="171">
        <v>0</v>
      </c>
      <c r="H70" s="706">
        <v>961500</v>
      </c>
    </row>
    <row r="71" spans="1:8" s="109" customFormat="1" ht="78">
      <c r="A71" s="545">
        <v>150122</v>
      </c>
      <c r="B71" s="771" t="s">
        <v>691</v>
      </c>
      <c r="C71" s="264" t="s">
        <v>362</v>
      </c>
      <c r="D71" s="1219" t="s">
        <v>477</v>
      </c>
      <c r="E71" s="269">
        <v>313600</v>
      </c>
      <c r="F71" s="171">
        <v>0</v>
      </c>
      <c r="G71" s="171">
        <v>0</v>
      </c>
      <c r="H71" s="706">
        <v>313600</v>
      </c>
    </row>
    <row r="72" spans="1:8" s="109" customFormat="1" ht="93">
      <c r="A72" s="545">
        <v>150122</v>
      </c>
      <c r="B72" s="771" t="s">
        <v>691</v>
      </c>
      <c r="C72" s="264" t="s">
        <v>362</v>
      </c>
      <c r="D72" s="1219" t="s">
        <v>478</v>
      </c>
      <c r="E72" s="269">
        <v>844000</v>
      </c>
      <c r="F72" s="171">
        <v>0</v>
      </c>
      <c r="G72" s="171">
        <v>0</v>
      </c>
      <c r="H72" s="706">
        <v>844000</v>
      </c>
    </row>
    <row r="73" spans="1:8" s="109" customFormat="1" ht="93">
      <c r="A73" s="545">
        <v>150122</v>
      </c>
      <c r="B73" s="771" t="s">
        <v>691</v>
      </c>
      <c r="C73" s="264" t="s">
        <v>362</v>
      </c>
      <c r="D73" s="1219" t="s">
        <v>497</v>
      </c>
      <c r="E73" s="269">
        <v>980000</v>
      </c>
      <c r="F73" s="171">
        <v>0</v>
      </c>
      <c r="G73" s="171">
        <v>0</v>
      </c>
      <c r="H73" s="706">
        <v>980000</v>
      </c>
    </row>
    <row r="74" spans="1:8" s="109" customFormat="1" ht="62.25">
      <c r="A74" s="545" t="s">
        <v>361</v>
      </c>
      <c r="B74" s="771" t="s">
        <v>691</v>
      </c>
      <c r="C74" s="264" t="s">
        <v>362</v>
      </c>
      <c r="D74" s="1228" t="s">
        <v>480</v>
      </c>
      <c r="E74" s="269">
        <v>906074</v>
      </c>
      <c r="F74" s="171">
        <v>0</v>
      </c>
      <c r="G74" s="171">
        <v>0</v>
      </c>
      <c r="H74" s="706">
        <v>906074</v>
      </c>
    </row>
    <row r="75" spans="1:8" s="109" customFormat="1" ht="78">
      <c r="A75" s="545" t="s">
        <v>361</v>
      </c>
      <c r="B75" s="771" t="s">
        <v>691</v>
      </c>
      <c r="C75" s="264" t="s">
        <v>362</v>
      </c>
      <c r="D75" s="1227" t="s">
        <v>479</v>
      </c>
      <c r="E75" s="269">
        <v>862740</v>
      </c>
      <c r="F75" s="171">
        <v>0</v>
      </c>
      <c r="G75" s="171">
        <v>0</v>
      </c>
      <c r="H75" s="706">
        <v>862740</v>
      </c>
    </row>
    <row r="76" spans="1:8" s="109" customFormat="1" ht="78">
      <c r="A76" s="545" t="s">
        <v>361</v>
      </c>
      <c r="B76" s="771" t="s">
        <v>691</v>
      </c>
      <c r="C76" s="264" t="s">
        <v>362</v>
      </c>
      <c r="D76" s="1227" t="s">
        <v>481</v>
      </c>
      <c r="E76" s="269">
        <v>350000</v>
      </c>
      <c r="F76" s="171">
        <v>0</v>
      </c>
      <c r="G76" s="171">
        <v>0</v>
      </c>
      <c r="H76" s="706">
        <v>350000</v>
      </c>
    </row>
    <row r="77" spans="1:8" s="109" customFormat="1" ht="46.5">
      <c r="A77" s="545">
        <v>150122</v>
      </c>
      <c r="B77" s="771" t="s">
        <v>691</v>
      </c>
      <c r="C77" s="264" t="s">
        <v>362</v>
      </c>
      <c r="D77" s="1227" t="s">
        <v>482</v>
      </c>
      <c r="E77" s="269">
        <v>175400</v>
      </c>
      <c r="F77" s="171">
        <v>0</v>
      </c>
      <c r="G77" s="171">
        <v>0</v>
      </c>
      <c r="H77" s="706">
        <v>175400</v>
      </c>
    </row>
    <row r="78" spans="1:8" s="109" customFormat="1" ht="46.5">
      <c r="A78" s="545">
        <v>150122</v>
      </c>
      <c r="B78" s="771" t="s">
        <v>691</v>
      </c>
      <c r="C78" s="264" t="s">
        <v>362</v>
      </c>
      <c r="D78" s="1227" t="s">
        <v>483</v>
      </c>
      <c r="E78" s="269">
        <v>27363</v>
      </c>
      <c r="F78" s="171">
        <v>0</v>
      </c>
      <c r="G78" s="171">
        <v>0</v>
      </c>
      <c r="H78" s="706">
        <v>27363</v>
      </c>
    </row>
    <row r="79" spans="1:8" s="109" customFormat="1" ht="93">
      <c r="A79" s="545">
        <v>150122</v>
      </c>
      <c r="B79" s="771" t="s">
        <v>691</v>
      </c>
      <c r="C79" s="264" t="s">
        <v>362</v>
      </c>
      <c r="D79" s="1229" t="s">
        <v>484</v>
      </c>
      <c r="E79" s="269">
        <v>108519</v>
      </c>
      <c r="F79" s="171">
        <v>0</v>
      </c>
      <c r="G79" s="171">
        <v>0</v>
      </c>
      <c r="H79" s="706">
        <v>108519</v>
      </c>
    </row>
    <row r="80" spans="1:8" s="109" customFormat="1" ht="46.5">
      <c r="A80" s="545">
        <v>150122</v>
      </c>
      <c r="B80" s="771" t="s">
        <v>691</v>
      </c>
      <c r="C80" s="264" t="s">
        <v>362</v>
      </c>
      <c r="D80" s="1227" t="s">
        <v>485</v>
      </c>
      <c r="E80" s="269">
        <v>119800</v>
      </c>
      <c r="F80" s="171">
        <v>0</v>
      </c>
      <c r="G80" s="171">
        <v>0</v>
      </c>
      <c r="H80" s="706">
        <v>119800</v>
      </c>
    </row>
    <row r="81" spans="1:8" s="109" customFormat="1" ht="62.25">
      <c r="A81" s="545">
        <v>150122</v>
      </c>
      <c r="B81" s="771" t="s">
        <v>691</v>
      </c>
      <c r="C81" s="264" t="s">
        <v>362</v>
      </c>
      <c r="D81" s="1227" t="s">
        <v>486</v>
      </c>
      <c r="E81" s="269">
        <v>212818</v>
      </c>
      <c r="F81" s="171">
        <v>0</v>
      </c>
      <c r="G81" s="171">
        <v>0</v>
      </c>
      <c r="H81" s="706">
        <v>212818</v>
      </c>
    </row>
    <row r="82" spans="1:8" s="109" customFormat="1" ht="78">
      <c r="A82" s="545">
        <v>150122</v>
      </c>
      <c r="B82" s="771" t="s">
        <v>691</v>
      </c>
      <c r="C82" s="264" t="s">
        <v>362</v>
      </c>
      <c r="D82" s="1227" t="s">
        <v>487</v>
      </c>
      <c r="E82" s="269">
        <v>24481</v>
      </c>
      <c r="F82" s="171">
        <v>0</v>
      </c>
      <c r="G82" s="171">
        <v>0</v>
      </c>
      <c r="H82" s="706">
        <v>24481</v>
      </c>
    </row>
    <row r="83" spans="1:8" s="109" customFormat="1" ht="78">
      <c r="A83" s="545">
        <v>150122</v>
      </c>
      <c r="B83" s="771" t="s">
        <v>691</v>
      </c>
      <c r="C83" s="264" t="s">
        <v>362</v>
      </c>
      <c r="D83" s="1227" t="s">
        <v>488</v>
      </c>
      <c r="E83" s="269">
        <v>318000</v>
      </c>
      <c r="F83" s="171">
        <v>0</v>
      </c>
      <c r="G83" s="171">
        <v>0</v>
      </c>
      <c r="H83" s="706">
        <v>318000</v>
      </c>
    </row>
    <row r="84" spans="1:8" s="109" customFormat="1" ht="62.25">
      <c r="A84" s="545">
        <v>150122</v>
      </c>
      <c r="B84" s="771" t="s">
        <v>691</v>
      </c>
      <c r="C84" s="264" t="s">
        <v>362</v>
      </c>
      <c r="D84" s="1227" t="s">
        <v>489</v>
      </c>
      <c r="E84" s="269">
        <v>1000000</v>
      </c>
      <c r="F84" s="171">
        <v>0</v>
      </c>
      <c r="G84" s="171">
        <v>0</v>
      </c>
      <c r="H84" s="706">
        <v>1000000</v>
      </c>
    </row>
    <row r="85" spans="1:8" s="109" customFormat="1" ht="93">
      <c r="A85" s="545">
        <v>150122</v>
      </c>
      <c r="B85" s="771" t="s">
        <v>691</v>
      </c>
      <c r="C85" s="264" t="s">
        <v>362</v>
      </c>
      <c r="D85" s="1227" t="s">
        <v>490</v>
      </c>
      <c r="E85" s="269">
        <v>9020</v>
      </c>
      <c r="F85" s="171">
        <v>0</v>
      </c>
      <c r="G85" s="171">
        <v>0</v>
      </c>
      <c r="H85" s="706">
        <v>9020</v>
      </c>
    </row>
    <row r="86" spans="1:8" s="109" customFormat="1" ht="62.25">
      <c r="A86" s="1212" t="s">
        <v>307</v>
      </c>
      <c r="B86" s="868" t="s">
        <v>692</v>
      </c>
      <c r="C86" s="264" t="s">
        <v>1063</v>
      </c>
      <c r="D86" s="1227" t="s">
        <v>201</v>
      </c>
      <c r="E86" s="269">
        <v>0</v>
      </c>
      <c r="F86" s="171">
        <v>0</v>
      </c>
      <c r="G86" s="171">
        <v>0</v>
      </c>
      <c r="H86" s="706">
        <v>1935655</v>
      </c>
    </row>
    <row r="87" spans="1:8" s="109" customFormat="1" ht="15.75" thickBot="1">
      <c r="A87" s="545" t="s">
        <v>944</v>
      </c>
      <c r="B87" s="771" t="s">
        <v>388</v>
      </c>
      <c r="C87" s="264" t="s">
        <v>1207</v>
      </c>
      <c r="D87" s="1068" t="s">
        <v>201</v>
      </c>
      <c r="E87" s="269">
        <v>0</v>
      </c>
      <c r="F87" s="171">
        <v>0</v>
      </c>
      <c r="G87" s="171">
        <v>0</v>
      </c>
      <c r="H87" s="706">
        <v>301141</v>
      </c>
    </row>
    <row r="88" spans="1:8" s="109" customFormat="1" ht="47.25" thickBot="1">
      <c r="A88" s="531" t="s">
        <v>358</v>
      </c>
      <c r="B88" s="774"/>
      <c r="C88" s="533" t="s">
        <v>1213</v>
      </c>
      <c r="D88" s="1226" t="s">
        <v>32</v>
      </c>
      <c r="E88" s="529">
        <v>0</v>
      </c>
      <c r="F88" s="530"/>
      <c r="G88" s="530"/>
      <c r="H88" s="967">
        <v>5000</v>
      </c>
    </row>
    <row r="89" spans="1:8" s="109" customFormat="1" ht="31.5" thickBot="1">
      <c r="A89" s="963" t="s">
        <v>1020</v>
      </c>
      <c r="B89" s="964" t="s">
        <v>1104</v>
      </c>
      <c r="C89" s="965" t="s">
        <v>938</v>
      </c>
      <c r="D89" s="1230" t="s">
        <v>201</v>
      </c>
      <c r="E89" s="974"/>
      <c r="F89" s="966"/>
      <c r="G89" s="966"/>
      <c r="H89" s="975">
        <v>5000</v>
      </c>
    </row>
    <row r="90" spans="1:8" s="109" customFormat="1" ht="47.25" thickBot="1">
      <c r="A90" s="531" t="s">
        <v>794</v>
      </c>
      <c r="B90" s="774"/>
      <c r="C90" s="533" t="s">
        <v>290</v>
      </c>
      <c r="D90" s="1226" t="s">
        <v>32</v>
      </c>
      <c r="E90" s="529">
        <v>0</v>
      </c>
      <c r="F90" s="530"/>
      <c r="G90" s="530"/>
      <c r="H90" s="967">
        <v>12000</v>
      </c>
    </row>
    <row r="91" spans="1:8" s="109" customFormat="1" ht="31.5" thickBot="1">
      <c r="A91" s="202" t="s">
        <v>1106</v>
      </c>
      <c r="B91" s="770" t="s">
        <v>1107</v>
      </c>
      <c r="C91" s="544" t="s">
        <v>1108</v>
      </c>
      <c r="D91" s="1067" t="s">
        <v>201</v>
      </c>
      <c r="E91" s="266"/>
      <c r="F91" s="203"/>
      <c r="G91" s="203"/>
      <c r="H91" s="704">
        <v>12000</v>
      </c>
    </row>
    <row r="92" spans="1:8" s="158" customFormat="1" ht="63" thickBot="1">
      <c r="A92" s="531" t="s">
        <v>353</v>
      </c>
      <c r="B92" s="774"/>
      <c r="C92" s="533" t="s">
        <v>930</v>
      </c>
      <c r="D92" s="1226" t="s">
        <v>32</v>
      </c>
      <c r="E92" s="976">
        <v>0</v>
      </c>
      <c r="F92" s="534">
        <v>0</v>
      </c>
      <c r="G92" s="534">
        <v>0</v>
      </c>
      <c r="H92" s="967">
        <v>265000</v>
      </c>
    </row>
    <row r="93" spans="1:8" s="109" customFormat="1" ht="46.5">
      <c r="A93" s="545" t="s">
        <v>229</v>
      </c>
      <c r="B93" s="771" t="s">
        <v>1111</v>
      </c>
      <c r="C93" s="264" t="s">
        <v>189</v>
      </c>
      <c r="D93" s="1068" t="s">
        <v>201</v>
      </c>
      <c r="E93" s="269">
        <v>0</v>
      </c>
      <c r="F93" s="171">
        <v>0</v>
      </c>
      <c r="G93" s="171">
        <v>0</v>
      </c>
      <c r="H93" s="706">
        <v>100000</v>
      </c>
    </row>
    <row r="94" spans="1:8" s="109" customFormat="1" ht="63" thickBot="1">
      <c r="A94" s="545" t="s">
        <v>128</v>
      </c>
      <c r="B94" s="771" t="s">
        <v>1112</v>
      </c>
      <c r="C94" s="264" t="s">
        <v>129</v>
      </c>
      <c r="D94" s="1068" t="s">
        <v>201</v>
      </c>
      <c r="E94" s="269">
        <v>0</v>
      </c>
      <c r="F94" s="171">
        <v>0</v>
      </c>
      <c r="G94" s="171">
        <v>0</v>
      </c>
      <c r="H94" s="706">
        <v>165000</v>
      </c>
    </row>
    <row r="95" spans="1:8" s="158" customFormat="1" ht="47.25" thickBot="1">
      <c r="A95" s="531" t="s">
        <v>355</v>
      </c>
      <c r="B95" s="774"/>
      <c r="C95" s="533" t="s">
        <v>1215</v>
      </c>
      <c r="D95" s="1226" t="s">
        <v>32</v>
      </c>
      <c r="E95" s="529">
        <v>0</v>
      </c>
      <c r="F95" s="530"/>
      <c r="G95" s="530"/>
      <c r="H95" s="967">
        <v>40000</v>
      </c>
    </row>
    <row r="96" spans="1:8" s="109" customFormat="1" ht="31.5" thickBot="1">
      <c r="A96" s="245" t="s">
        <v>44</v>
      </c>
      <c r="B96" s="781" t="s">
        <v>955</v>
      </c>
      <c r="C96" s="265" t="s">
        <v>1183</v>
      </c>
      <c r="D96" s="1230" t="s">
        <v>201</v>
      </c>
      <c r="E96" s="268"/>
      <c r="F96" s="200"/>
      <c r="G96" s="200"/>
      <c r="H96" s="972">
        <v>40000</v>
      </c>
    </row>
    <row r="97" spans="1:8" ht="37.5" customHeight="1" thickBot="1">
      <c r="A97" s="1425" t="s">
        <v>789</v>
      </c>
      <c r="B97" s="1426"/>
      <c r="C97" s="1426"/>
      <c r="D97" s="1426"/>
      <c r="E97" s="535">
        <v>17607623</v>
      </c>
      <c r="F97" s="536"/>
      <c r="G97" s="536"/>
      <c r="H97" s="977">
        <v>31630855</v>
      </c>
    </row>
    <row r="98" spans="5:8" ht="12.75">
      <c r="E98" s="109"/>
      <c r="F98" s="109"/>
      <c r="G98" s="109"/>
      <c r="H98" s="109"/>
    </row>
    <row r="99" spans="5:8" ht="12.75">
      <c r="E99" s="109"/>
      <c r="F99" s="109"/>
      <c r="G99" s="109"/>
      <c r="H99" s="109"/>
    </row>
    <row r="100" spans="5:8" ht="12.75">
      <c r="E100" s="109"/>
      <c r="F100" s="109"/>
      <c r="G100" s="109"/>
      <c r="H100" s="109"/>
    </row>
    <row r="101" spans="5:8" ht="12.75">
      <c r="E101" s="109"/>
      <c r="F101" s="109"/>
      <c r="G101" s="109"/>
      <c r="H101" s="109"/>
    </row>
    <row r="102" spans="5:8" ht="12.75">
      <c r="E102" s="109"/>
      <c r="F102" s="109"/>
      <c r="G102" s="109"/>
      <c r="H102" s="109"/>
    </row>
    <row r="103" spans="5:8" ht="12.75">
      <c r="E103" s="109"/>
      <c r="F103" s="109"/>
      <c r="G103" s="109"/>
      <c r="H103" s="109"/>
    </row>
    <row r="104" spans="5:8" ht="12.75">
      <c r="E104" s="109"/>
      <c r="F104" s="109"/>
      <c r="G104" s="109"/>
      <c r="H104" s="109"/>
    </row>
    <row r="105" spans="5:8" ht="12.75">
      <c r="E105" s="109"/>
      <c r="F105" s="109"/>
      <c r="G105" s="109"/>
      <c r="H105" s="109"/>
    </row>
    <row r="106" spans="5:8" ht="12.75">
      <c r="E106" s="109"/>
      <c r="F106" s="109"/>
      <c r="G106" s="109"/>
      <c r="H106" s="109"/>
    </row>
    <row r="107" spans="5:8" ht="12.75">
      <c r="E107" s="109"/>
      <c r="F107" s="109"/>
      <c r="G107" s="109"/>
      <c r="H107" s="109"/>
    </row>
    <row r="108" spans="5:8" ht="12.75">
      <c r="E108" s="109"/>
      <c r="F108" s="109"/>
      <c r="G108" s="109"/>
      <c r="H108" s="109"/>
    </row>
    <row r="109" spans="5:8" ht="12.75">
      <c r="E109" s="109"/>
      <c r="F109" s="109"/>
      <c r="G109" s="109"/>
      <c r="H109" s="109"/>
    </row>
    <row r="110" spans="5:8" ht="12.75">
      <c r="E110" s="109"/>
      <c r="F110" s="109"/>
      <c r="G110" s="109"/>
      <c r="H110" s="109"/>
    </row>
    <row r="111" spans="5:8" ht="12.75">
      <c r="E111" s="109"/>
      <c r="F111" s="109"/>
      <c r="G111" s="109"/>
      <c r="H111" s="109"/>
    </row>
    <row r="112" spans="5:8" ht="12.75">
      <c r="E112" s="109"/>
      <c r="F112" s="109"/>
      <c r="G112" s="109"/>
      <c r="H112" s="109"/>
    </row>
    <row r="113" spans="5:8" ht="12.75">
      <c r="E113" s="109"/>
      <c r="F113" s="109"/>
      <c r="G113" s="109"/>
      <c r="H113" s="109"/>
    </row>
    <row r="114" spans="5:8" ht="12.75">
      <c r="E114" s="109"/>
      <c r="F114" s="109"/>
      <c r="G114" s="109"/>
      <c r="H114" s="109"/>
    </row>
    <row r="115" spans="5:8" ht="12.75">
      <c r="E115" s="109"/>
      <c r="F115" s="109"/>
      <c r="G115" s="109"/>
      <c r="H115" s="109"/>
    </row>
    <row r="116" spans="5:8" ht="12.75">
      <c r="E116" s="109"/>
      <c r="F116" s="109"/>
      <c r="G116" s="109"/>
      <c r="H116" s="109"/>
    </row>
    <row r="117" spans="5:8" ht="12.75">
      <c r="E117" s="109"/>
      <c r="F117" s="109"/>
      <c r="G117" s="109"/>
      <c r="H117" s="109"/>
    </row>
    <row r="118" spans="5:8" ht="12.75">
      <c r="E118" s="109"/>
      <c r="F118" s="109"/>
      <c r="G118" s="109"/>
      <c r="H118" s="109"/>
    </row>
    <row r="119" spans="5:8" ht="12.75">
      <c r="E119" s="109"/>
      <c r="F119" s="109"/>
      <c r="G119" s="109"/>
      <c r="H119" s="109"/>
    </row>
    <row r="120" spans="5:8" ht="12.75">
      <c r="E120" s="109"/>
      <c r="F120" s="109"/>
      <c r="G120" s="109"/>
      <c r="H120" s="109"/>
    </row>
    <row r="121" spans="5:8" ht="12.75">
      <c r="E121" s="109"/>
      <c r="F121" s="109"/>
      <c r="G121" s="109"/>
      <c r="H121" s="109"/>
    </row>
    <row r="122" spans="5:8" ht="12.75">
      <c r="E122" s="109"/>
      <c r="F122" s="109"/>
      <c r="G122" s="109"/>
      <c r="H122" s="109"/>
    </row>
    <row r="123" spans="5:8" ht="12.75">
      <c r="E123" s="109"/>
      <c r="F123" s="109"/>
      <c r="G123" s="109"/>
      <c r="H123" s="109"/>
    </row>
    <row r="124" spans="5:8" ht="12.75">
      <c r="E124" s="109"/>
      <c r="F124" s="109"/>
      <c r="G124" s="109"/>
      <c r="H124" s="109"/>
    </row>
    <row r="125" spans="5:8" ht="12.75">
      <c r="E125" s="109"/>
      <c r="F125" s="109"/>
      <c r="G125" s="109"/>
      <c r="H125" s="109"/>
    </row>
    <row r="126" spans="5:8" ht="12.75">
      <c r="E126" s="109"/>
      <c r="F126" s="109"/>
      <c r="G126" s="109"/>
      <c r="H126" s="109"/>
    </row>
    <row r="127" spans="5:8" ht="12.75">
      <c r="E127" s="109"/>
      <c r="F127" s="109"/>
      <c r="G127" s="109"/>
      <c r="H127" s="109"/>
    </row>
    <row r="128" spans="5:8" ht="12.75">
      <c r="E128" s="109"/>
      <c r="F128" s="109"/>
      <c r="G128" s="109"/>
      <c r="H128" s="109"/>
    </row>
    <row r="129" spans="5:8" ht="12.75">
      <c r="E129" s="109"/>
      <c r="F129" s="109"/>
      <c r="G129" s="109"/>
      <c r="H129" s="109"/>
    </row>
    <row r="130" spans="5:8" ht="12.75">
      <c r="E130" s="109"/>
      <c r="F130" s="109"/>
      <c r="G130" s="109"/>
      <c r="H130" s="109"/>
    </row>
    <row r="131" spans="5:8" ht="12.75">
      <c r="E131" s="109"/>
      <c r="F131" s="109"/>
      <c r="G131" s="109"/>
      <c r="H131" s="109"/>
    </row>
    <row r="132" spans="5:8" ht="12.75">
      <c r="E132" s="109"/>
      <c r="F132" s="109"/>
      <c r="G132" s="109"/>
      <c r="H132" s="109"/>
    </row>
    <row r="133" spans="5:8" ht="12.75">
      <c r="E133" s="109"/>
      <c r="F133" s="109"/>
      <c r="G133" s="109"/>
      <c r="H133" s="109"/>
    </row>
    <row r="134" spans="5:8" ht="12.75">
      <c r="E134" s="109"/>
      <c r="F134" s="109"/>
      <c r="G134" s="109"/>
      <c r="H134" s="109"/>
    </row>
    <row r="135" spans="5:8" ht="12.75">
      <c r="E135" s="109"/>
      <c r="F135" s="109"/>
      <c r="G135" s="109"/>
      <c r="H135" s="109"/>
    </row>
    <row r="136" spans="5:8" ht="12.75">
      <c r="E136" s="109"/>
      <c r="F136" s="109"/>
      <c r="G136" s="109"/>
      <c r="H136" s="109"/>
    </row>
    <row r="137" spans="5:8" ht="12.75">
      <c r="E137" s="109"/>
      <c r="F137" s="109"/>
      <c r="G137" s="109"/>
      <c r="H137" s="109"/>
    </row>
    <row r="138" spans="5:8" ht="12.75">
      <c r="E138" s="109"/>
      <c r="F138" s="109"/>
      <c r="G138" s="109"/>
      <c r="H138" s="109"/>
    </row>
    <row r="139" spans="5:8" ht="12.75">
      <c r="E139" s="109"/>
      <c r="F139" s="109"/>
      <c r="G139" s="109"/>
      <c r="H139" s="109"/>
    </row>
    <row r="140" spans="5:8" ht="12.75">
      <c r="E140" s="109"/>
      <c r="F140" s="109"/>
      <c r="G140" s="109"/>
      <c r="H140" s="109"/>
    </row>
    <row r="141" spans="5:8" ht="12.75">
      <c r="E141" s="109"/>
      <c r="F141" s="109"/>
      <c r="G141" s="109"/>
      <c r="H141" s="109"/>
    </row>
    <row r="142" spans="5:8" ht="12.75">
      <c r="E142" s="109"/>
      <c r="F142" s="109"/>
      <c r="G142" s="109"/>
      <c r="H142" s="109"/>
    </row>
    <row r="143" spans="5:8" ht="12.75">
      <c r="E143" s="109"/>
      <c r="F143" s="109"/>
      <c r="G143" s="109"/>
      <c r="H143" s="109"/>
    </row>
    <row r="144" spans="5:8" ht="12.75">
      <c r="E144" s="109"/>
      <c r="F144" s="109"/>
      <c r="G144" s="109"/>
      <c r="H144" s="109"/>
    </row>
    <row r="145" spans="5:8" ht="12.75">
      <c r="E145" s="109"/>
      <c r="F145" s="109"/>
      <c r="G145" s="109"/>
      <c r="H145" s="109"/>
    </row>
    <row r="146" spans="5:8" ht="12.75">
      <c r="E146" s="109"/>
      <c r="F146" s="109"/>
      <c r="G146" s="109"/>
      <c r="H146" s="109"/>
    </row>
    <row r="147" spans="5:8" ht="12.75">
      <c r="E147" s="109"/>
      <c r="F147" s="109"/>
      <c r="G147" s="109"/>
      <c r="H147" s="109"/>
    </row>
    <row r="148" spans="5:8" ht="12.75">
      <c r="E148" s="109"/>
      <c r="F148" s="109"/>
      <c r="G148" s="109"/>
      <c r="H148" s="109"/>
    </row>
    <row r="149" spans="5:8" ht="12.75">
      <c r="E149" s="109"/>
      <c r="F149" s="109"/>
      <c r="G149" s="109"/>
      <c r="H149" s="109"/>
    </row>
    <row r="150" spans="5:8" ht="12.75">
      <c r="E150" s="109"/>
      <c r="F150" s="109"/>
      <c r="G150" s="109"/>
      <c r="H150" s="109"/>
    </row>
    <row r="151" spans="5:8" ht="12.75">
      <c r="E151" s="109"/>
      <c r="F151" s="109"/>
      <c r="G151" s="109"/>
      <c r="H151" s="109"/>
    </row>
    <row r="152" spans="5:8" ht="12.75">
      <c r="E152" s="109"/>
      <c r="F152" s="109"/>
      <c r="G152" s="109"/>
      <c r="H152" s="109"/>
    </row>
    <row r="153" spans="5:8" ht="12.75">
      <c r="E153" s="109"/>
      <c r="F153" s="109"/>
      <c r="G153" s="109"/>
      <c r="H153" s="109"/>
    </row>
    <row r="154" spans="5:8" ht="12.75">
      <c r="E154" s="109"/>
      <c r="F154" s="109"/>
      <c r="G154" s="109"/>
      <c r="H154" s="109"/>
    </row>
    <row r="155" spans="5:8" ht="12.75">
      <c r="E155" s="109"/>
      <c r="F155" s="109"/>
      <c r="G155" s="109"/>
      <c r="H155" s="109"/>
    </row>
    <row r="156" spans="5:8" ht="12.75">
      <c r="E156" s="109"/>
      <c r="F156" s="109"/>
      <c r="G156" s="109"/>
      <c r="H156" s="109"/>
    </row>
    <row r="157" spans="5:8" ht="12.75">
      <c r="E157" s="109"/>
      <c r="F157" s="109"/>
      <c r="G157" s="109"/>
      <c r="H157" s="109"/>
    </row>
    <row r="158" spans="5:8" ht="12.75">
      <c r="E158" s="109"/>
      <c r="F158" s="109"/>
      <c r="G158" s="109"/>
      <c r="H158" s="109"/>
    </row>
    <row r="159" spans="5:8" ht="12.75">
      <c r="E159" s="109"/>
      <c r="F159" s="109"/>
      <c r="G159" s="109"/>
      <c r="H159" s="109"/>
    </row>
    <row r="160" spans="5:8" ht="12.75">
      <c r="E160" s="109"/>
      <c r="F160" s="109"/>
      <c r="G160" s="109"/>
      <c r="H160" s="109"/>
    </row>
    <row r="161" spans="5:8" ht="12.75">
      <c r="E161" s="109"/>
      <c r="F161" s="109"/>
      <c r="G161" s="109"/>
      <c r="H161" s="109"/>
    </row>
    <row r="162" spans="5:8" ht="12.75">
      <c r="E162" s="109"/>
      <c r="F162" s="109"/>
      <c r="G162" s="109"/>
      <c r="H162" s="109"/>
    </row>
    <row r="163" spans="5:8" ht="12.75">
      <c r="E163" s="109"/>
      <c r="F163" s="109"/>
      <c r="G163" s="109"/>
      <c r="H163" s="109"/>
    </row>
    <row r="164" spans="5:8" ht="12.75">
      <c r="E164" s="109"/>
      <c r="F164" s="109"/>
      <c r="G164" s="109"/>
      <c r="H164" s="109"/>
    </row>
    <row r="165" spans="5:8" ht="12.75">
      <c r="E165" s="109"/>
      <c r="F165" s="109"/>
      <c r="G165" s="109"/>
      <c r="H165" s="109"/>
    </row>
    <row r="166" spans="5:8" ht="12.75">
      <c r="E166" s="109"/>
      <c r="F166" s="109"/>
      <c r="G166" s="109"/>
      <c r="H166" s="109"/>
    </row>
    <row r="167" spans="5:8" ht="12.75">
      <c r="E167" s="109"/>
      <c r="F167" s="109"/>
      <c r="G167" s="109"/>
      <c r="H167" s="109"/>
    </row>
    <row r="168" spans="5:8" ht="12.75">
      <c r="E168" s="109"/>
      <c r="F168" s="109"/>
      <c r="G168" s="109"/>
      <c r="H168" s="109"/>
    </row>
    <row r="169" spans="5:8" ht="12.75">
      <c r="E169" s="109"/>
      <c r="F169" s="109"/>
      <c r="G169" s="109"/>
      <c r="H169" s="109"/>
    </row>
    <row r="170" spans="5:8" ht="12.75">
      <c r="E170" s="109"/>
      <c r="F170" s="109"/>
      <c r="G170" s="109"/>
      <c r="H170" s="109"/>
    </row>
    <row r="171" spans="5:8" ht="12.75">
      <c r="E171" s="109"/>
      <c r="F171" s="109"/>
      <c r="G171" s="109"/>
      <c r="H171" s="109"/>
    </row>
    <row r="172" spans="5:8" ht="12.75">
      <c r="E172" s="109"/>
      <c r="F172" s="109"/>
      <c r="G172" s="109"/>
      <c r="H172" s="109"/>
    </row>
    <row r="173" spans="5:8" ht="12.75">
      <c r="E173" s="109"/>
      <c r="F173" s="109"/>
      <c r="G173" s="109"/>
      <c r="H173" s="109"/>
    </row>
    <row r="174" spans="5:8" ht="12.75">
      <c r="E174" s="109"/>
      <c r="F174" s="109"/>
      <c r="G174" s="109"/>
      <c r="H174" s="109"/>
    </row>
    <row r="175" spans="5:8" ht="12.75">
      <c r="E175" s="109"/>
      <c r="F175" s="109"/>
      <c r="G175" s="109"/>
      <c r="H175" s="109"/>
    </row>
    <row r="176" spans="5:8" ht="12.75">
      <c r="E176" s="109"/>
      <c r="F176" s="109"/>
      <c r="G176" s="109"/>
      <c r="H176" s="109"/>
    </row>
    <row r="177" spans="5:8" ht="12.75">
      <c r="E177" s="109"/>
      <c r="F177" s="109"/>
      <c r="G177" s="109"/>
      <c r="H177" s="109"/>
    </row>
    <row r="178" spans="5:8" ht="12.75">
      <c r="E178" s="109"/>
      <c r="F178" s="109"/>
      <c r="G178" s="109"/>
      <c r="H178" s="109"/>
    </row>
    <row r="179" spans="5:8" ht="12.75">
      <c r="E179" s="109"/>
      <c r="F179" s="109"/>
      <c r="G179" s="109"/>
      <c r="H179" s="109"/>
    </row>
    <row r="180" spans="5:8" ht="12.75">
      <c r="E180" s="109"/>
      <c r="F180" s="109"/>
      <c r="G180" s="109"/>
      <c r="H180" s="109"/>
    </row>
    <row r="181" spans="5:8" ht="12.75">
      <c r="E181" s="109"/>
      <c r="F181" s="109"/>
      <c r="G181" s="109"/>
      <c r="H181" s="109"/>
    </row>
    <row r="182" spans="5:8" ht="12.75">
      <c r="E182" s="109"/>
      <c r="F182" s="109"/>
      <c r="G182" s="109"/>
      <c r="H182" s="109"/>
    </row>
    <row r="183" spans="5:8" ht="12.75">
      <c r="E183" s="109"/>
      <c r="F183" s="109"/>
      <c r="G183" s="109"/>
      <c r="H183" s="109"/>
    </row>
    <row r="184" spans="5:8" ht="12.75">
      <c r="E184" s="109"/>
      <c r="F184" s="109"/>
      <c r="G184" s="109"/>
      <c r="H184" s="109"/>
    </row>
    <row r="185" spans="5:8" ht="12.75">
      <c r="E185" s="109"/>
      <c r="F185" s="109"/>
      <c r="G185" s="109"/>
      <c r="H185" s="109"/>
    </row>
    <row r="186" spans="5:8" ht="12.75">
      <c r="E186" s="109"/>
      <c r="F186" s="109"/>
      <c r="G186" s="109"/>
      <c r="H186" s="109"/>
    </row>
    <row r="187" spans="5:8" ht="12.75">
      <c r="E187" s="109"/>
      <c r="F187" s="109"/>
      <c r="G187" s="109"/>
      <c r="H187" s="109"/>
    </row>
    <row r="188" spans="5:8" ht="12.75">
      <c r="E188" s="109"/>
      <c r="F188" s="109"/>
      <c r="G188" s="109"/>
      <c r="H188" s="109"/>
    </row>
    <row r="189" spans="5:8" ht="12.75">
      <c r="E189" s="109"/>
      <c r="F189" s="109"/>
      <c r="G189" s="109"/>
      <c r="H189" s="109"/>
    </row>
    <row r="190" spans="5:8" ht="12.75">
      <c r="E190" s="109"/>
      <c r="F190" s="109"/>
      <c r="G190" s="109"/>
      <c r="H190" s="109"/>
    </row>
    <row r="191" spans="5:8" ht="12.75">
      <c r="E191" s="109"/>
      <c r="F191" s="109"/>
      <c r="G191" s="109"/>
      <c r="H191" s="109"/>
    </row>
    <row r="192" spans="5:8" ht="12.75">
      <c r="E192" s="109"/>
      <c r="F192" s="109"/>
      <c r="G192" s="109"/>
      <c r="H192" s="109"/>
    </row>
    <row r="193" spans="5:8" ht="12.75">
      <c r="E193" s="109"/>
      <c r="F193" s="109"/>
      <c r="G193" s="109"/>
      <c r="H193" s="109"/>
    </row>
    <row r="194" spans="5:8" ht="12.75">
      <c r="E194" s="109"/>
      <c r="F194" s="109"/>
      <c r="G194" s="109"/>
      <c r="H194" s="109"/>
    </row>
    <row r="195" spans="5:8" ht="12.75">
      <c r="E195" s="109"/>
      <c r="F195" s="109"/>
      <c r="G195" s="109"/>
      <c r="H195" s="109"/>
    </row>
    <row r="196" spans="5:8" ht="12.75">
      <c r="E196" s="109"/>
      <c r="F196" s="109"/>
      <c r="G196" s="109"/>
      <c r="H196" s="109"/>
    </row>
    <row r="197" spans="5:8" ht="12.75">
      <c r="E197" s="109"/>
      <c r="F197" s="109"/>
      <c r="G197" s="109"/>
      <c r="H197" s="109"/>
    </row>
    <row r="198" spans="5:8" ht="12.75">
      <c r="E198" s="109"/>
      <c r="F198" s="109"/>
      <c r="G198" s="109"/>
      <c r="H198" s="109"/>
    </row>
    <row r="199" spans="5:8" ht="12.75">
      <c r="E199" s="109"/>
      <c r="F199" s="109"/>
      <c r="G199" s="109"/>
      <c r="H199" s="109"/>
    </row>
    <row r="200" spans="5:8" ht="12.75">
      <c r="E200" s="109"/>
      <c r="F200" s="109"/>
      <c r="G200" s="109"/>
      <c r="H200" s="109"/>
    </row>
    <row r="201" spans="5:8" ht="12.75">
      <c r="E201" s="109"/>
      <c r="F201" s="109"/>
      <c r="G201" s="109"/>
      <c r="H201" s="109"/>
    </row>
    <row r="202" spans="5:8" ht="12.75">
      <c r="E202" s="109"/>
      <c r="F202" s="109"/>
      <c r="G202" s="109"/>
      <c r="H202" s="109"/>
    </row>
    <row r="203" spans="5:8" ht="12.75">
      <c r="E203" s="109"/>
      <c r="F203" s="109"/>
      <c r="G203" s="109"/>
      <c r="H203" s="109"/>
    </row>
    <row r="204" spans="5:8" ht="12.75">
      <c r="E204" s="109"/>
      <c r="F204" s="109"/>
      <c r="G204" s="109"/>
      <c r="H204" s="109"/>
    </row>
    <row r="205" spans="5:8" ht="12.75">
      <c r="E205" s="109"/>
      <c r="F205" s="109"/>
      <c r="G205" s="109"/>
      <c r="H205" s="109"/>
    </row>
    <row r="206" spans="5:8" ht="12.75">
      <c r="E206" s="109"/>
      <c r="F206" s="109"/>
      <c r="G206" s="109"/>
      <c r="H206" s="109"/>
    </row>
    <row r="207" spans="5:8" ht="12.75">
      <c r="E207" s="109"/>
      <c r="F207" s="109"/>
      <c r="G207" s="109"/>
      <c r="H207" s="109"/>
    </row>
    <row r="208" spans="5:8" ht="12.75">
      <c r="E208" s="109"/>
      <c r="F208" s="109"/>
      <c r="G208" s="109"/>
      <c r="H208" s="109"/>
    </row>
    <row r="209" spans="5:8" ht="12.75">
      <c r="E209" s="109"/>
      <c r="F209" s="109"/>
      <c r="G209" s="109"/>
      <c r="H209" s="109"/>
    </row>
    <row r="210" spans="5:8" ht="12.75">
      <c r="E210" s="109"/>
      <c r="F210" s="109"/>
      <c r="G210" s="109"/>
      <c r="H210" s="109"/>
    </row>
    <row r="211" spans="5:8" ht="12.75">
      <c r="E211" s="109"/>
      <c r="F211" s="109"/>
      <c r="G211" s="109"/>
      <c r="H211" s="109"/>
    </row>
    <row r="212" spans="5:8" ht="12.75">
      <c r="E212" s="109"/>
      <c r="F212" s="109"/>
      <c r="G212" s="109"/>
      <c r="H212" s="109"/>
    </row>
    <row r="213" spans="5:8" ht="12.75">
      <c r="E213" s="109"/>
      <c r="F213" s="109"/>
      <c r="G213" s="109"/>
      <c r="H213" s="109"/>
    </row>
    <row r="214" spans="5:8" ht="12.75">
      <c r="E214" s="109"/>
      <c r="F214" s="109"/>
      <c r="G214" s="109"/>
      <c r="H214" s="109"/>
    </row>
    <row r="215" spans="5:8" ht="12.75">
      <c r="E215" s="109"/>
      <c r="F215" s="109"/>
      <c r="G215" s="109"/>
      <c r="H215" s="109"/>
    </row>
    <row r="216" spans="5:8" ht="12.75">
      <c r="E216" s="109"/>
      <c r="F216" s="109"/>
      <c r="G216" s="109"/>
      <c r="H216" s="109"/>
    </row>
    <row r="217" spans="5:8" ht="12.75">
      <c r="E217" s="109"/>
      <c r="F217" s="109"/>
      <c r="G217" s="109"/>
      <c r="H217" s="109"/>
    </row>
    <row r="218" spans="5:8" ht="12.75">
      <c r="E218" s="109"/>
      <c r="F218" s="109"/>
      <c r="G218" s="109"/>
      <c r="H218" s="109"/>
    </row>
    <row r="219" spans="5:8" ht="12.75">
      <c r="E219" s="109"/>
      <c r="F219" s="109"/>
      <c r="G219" s="109"/>
      <c r="H219" s="109"/>
    </row>
    <row r="220" spans="5:8" ht="12.75">
      <c r="E220" s="109"/>
      <c r="F220" s="109"/>
      <c r="G220" s="109"/>
      <c r="H220" s="109"/>
    </row>
    <row r="221" spans="5:8" ht="12.75">
      <c r="E221" s="109"/>
      <c r="F221" s="109"/>
      <c r="G221" s="109"/>
      <c r="H221" s="109"/>
    </row>
    <row r="222" spans="5:8" ht="12.75">
      <c r="E222" s="109"/>
      <c r="F222" s="109"/>
      <c r="G222" s="109"/>
      <c r="H222" s="109"/>
    </row>
    <row r="223" spans="5:8" ht="12.75">
      <c r="E223" s="109"/>
      <c r="F223" s="109"/>
      <c r="G223" s="109"/>
      <c r="H223" s="109"/>
    </row>
    <row r="224" spans="5:8" ht="12.75">
      <c r="E224" s="109"/>
      <c r="F224" s="109"/>
      <c r="G224" s="109"/>
      <c r="H224" s="109"/>
    </row>
    <row r="225" spans="5:8" ht="12.75">
      <c r="E225" s="109"/>
      <c r="F225" s="109"/>
      <c r="G225" s="109"/>
      <c r="H225" s="109"/>
    </row>
    <row r="226" spans="5:8" ht="12.75">
      <c r="E226" s="109"/>
      <c r="F226" s="109"/>
      <c r="G226" s="109"/>
      <c r="H226" s="109"/>
    </row>
    <row r="227" spans="5:8" ht="12.75">
      <c r="E227" s="109"/>
      <c r="F227" s="109"/>
      <c r="G227" s="109"/>
      <c r="H227" s="109"/>
    </row>
    <row r="228" spans="5:8" ht="12.75">
      <c r="E228" s="109"/>
      <c r="F228" s="109"/>
      <c r="G228" s="109"/>
      <c r="H228" s="109"/>
    </row>
    <row r="229" spans="5:8" ht="12.75">
      <c r="E229" s="109"/>
      <c r="F229" s="109"/>
      <c r="G229" s="109"/>
      <c r="H229" s="109"/>
    </row>
    <row r="230" spans="5:8" ht="12.75">
      <c r="E230" s="109"/>
      <c r="F230" s="109"/>
      <c r="G230" s="109"/>
      <c r="H230" s="109"/>
    </row>
    <row r="231" spans="5:8" ht="12.75">
      <c r="E231" s="109"/>
      <c r="F231" s="109"/>
      <c r="G231" s="109"/>
      <c r="H231" s="109"/>
    </row>
    <row r="232" spans="5:8" ht="12.75">
      <c r="E232" s="109"/>
      <c r="F232" s="109"/>
      <c r="G232" s="109"/>
      <c r="H232" s="109"/>
    </row>
    <row r="233" spans="5:8" ht="12.75">
      <c r="E233" s="109"/>
      <c r="F233" s="109"/>
      <c r="G233" s="109"/>
      <c r="H233" s="109"/>
    </row>
    <row r="234" spans="5:8" ht="12.75">
      <c r="E234" s="109"/>
      <c r="F234" s="109"/>
      <c r="G234" s="109"/>
      <c r="H234" s="109"/>
    </row>
    <row r="235" spans="5:8" ht="12.75">
      <c r="E235" s="109"/>
      <c r="F235" s="109"/>
      <c r="G235" s="109"/>
      <c r="H235" s="109"/>
    </row>
    <row r="236" spans="5:8" ht="12.75">
      <c r="E236" s="109"/>
      <c r="F236" s="109"/>
      <c r="G236" s="109"/>
      <c r="H236" s="109"/>
    </row>
    <row r="237" spans="5:8" ht="12.75">
      <c r="E237" s="109"/>
      <c r="F237" s="109"/>
      <c r="G237" s="109"/>
      <c r="H237" s="109"/>
    </row>
    <row r="238" spans="5:8" ht="12.75">
      <c r="E238" s="109"/>
      <c r="F238" s="109"/>
      <c r="G238" s="109"/>
      <c r="H238" s="109"/>
    </row>
    <row r="239" spans="5:8" ht="12.75">
      <c r="E239" s="109"/>
      <c r="F239" s="109"/>
      <c r="G239" s="109"/>
      <c r="H239" s="109"/>
    </row>
    <row r="240" spans="5:8" ht="12.75">
      <c r="E240" s="109"/>
      <c r="F240" s="109"/>
      <c r="G240" s="109"/>
      <c r="H240" s="109"/>
    </row>
    <row r="241" spans="5:8" ht="12.75">
      <c r="E241" s="109"/>
      <c r="F241" s="109"/>
      <c r="G241" s="109"/>
      <c r="H241" s="109"/>
    </row>
    <row r="242" spans="5:8" ht="12.75">
      <c r="E242" s="109"/>
      <c r="F242" s="109"/>
      <c r="G242" s="109"/>
      <c r="H242" s="109"/>
    </row>
    <row r="243" spans="5:8" ht="12.75">
      <c r="E243" s="109"/>
      <c r="F243" s="109"/>
      <c r="G243" s="109"/>
      <c r="H243" s="109"/>
    </row>
    <row r="244" spans="5:8" ht="12.75">
      <c r="E244" s="109"/>
      <c r="F244" s="109"/>
      <c r="G244" s="109"/>
      <c r="H244" s="109"/>
    </row>
    <row r="245" spans="5:8" ht="12.75">
      <c r="E245" s="109"/>
      <c r="F245" s="109"/>
      <c r="G245" s="109"/>
      <c r="H245" s="109"/>
    </row>
    <row r="246" spans="5:8" ht="12.75">
      <c r="E246" s="109"/>
      <c r="F246" s="109"/>
      <c r="G246" s="109"/>
      <c r="H246" s="109"/>
    </row>
    <row r="247" spans="5:8" ht="12.75">
      <c r="E247" s="109"/>
      <c r="F247" s="109"/>
      <c r="G247" s="109"/>
      <c r="H247" s="109"/>
    </row>
    <row r="248" spans="5:8" ht="12.75">
      <c r="E248" s="109"/>
      <c r="F248" s="109"/>
      <c r="G248" s="109"/>
      <c r="H248" s="109"/>
    </row>
    <row r="249" spans="5:8" ht="12.75">
      <c r="E249" s="109"/>
      <c r="F249" s="109"/>
      <c r="G249" s="109"/>
      <c r="H249" s="109"/>
    </row>
    <row r="250" spans="5:8" ht="12.75">
      <c r="E250" s="109"/>
      <c r="F250" s="109"/>
      <c r="G250" s="109"/>
      <c r="H250" s="109"/>
    </row>
    <row r="251" spans="5:8" ht="12.75">
      <c r="E251" s="109"/>
      <c r="F251" s="109"/>
      <c r="G251" s="109"/>
      <c r="H251" s="109"/>
    </row>
    <row r="252" spans="5:8" ht="12.75">
      <c r="E252" s="109"/>
      <c r="F252" s="109"/>
      <c r="G252" s="109"/>
      <c r="H252" s="109"/>
    </row>
    <row r="253" spans="5:8" ht="12.75">
      <c r="E253" s="109"/>
      <c r="F253" s="109"/>
      <c r="G253" s="109"/>
      <c r="H253" s="109"/>
    </row>
    <row r="254" spans="5:8" ht="12.75">
      <c r="E254" s="109"/>
      <c r="F254" s="109"/>
      <c r="G254" s="109"/>
      <c r="H254" s="109"/>
    </row>
    <row r="255" spans="5:8" ht="12.75">
      <c r="E255" s="109"/>
      <c r="F255" s="109"/>
      <c r="G255" s="109"/>
      <c r="H255" s="109"/>
    </row>
    <row r="256" spans="5:8" ht="12.75">
      <c r="E256" s="109"/>
      <c r="F256" s="109"/>
      <c r="G256" s="109"/>
      <c r="H256" s="109"/>
    </row>
    <row r="257" spans="5:8" ht="12.75">
      <c r="E257" s="109"/>
      <c r="F257" s="109"/>
      <c r="G257" s="109"/>
      <c r="H257" s="109"/>
    </row>
    <row r="258" spans="5:8" ht="12.75">
      <c r="E258" s="109"/>
      <c r="F258" s="109"/>
      <c r="G258" s="109"/>
      <c r="H258" s="109"/>
    </row>
    <row r="259" spans="5:8" ht="12.75">
      <c r="E259" s="109"/>
      <c r="F259" s="109"/>
      <c r="G259" s="109"/>
      <c r="H259" s="109"/>
    </row>
    <row r="260" spans="5:8" ht="12.75">
      <c r="E260" s="109"/>
      <c r="F260" s="109"/>
      <c r="G260" s="109"/>
      <c r="H260" s="109"/>
    </row>
    <row r="261" spans="5:8" ht="12.75">
      <c r="E261" s="109"/>
      <c r="F261" s="109"/>
      <c r="G261" s="109"/>
      <c r="H261" s="109"/>
    </row>
    <row r="262" spans="5:8" ht="12.75">
      <c r="E262" s="109"/>
      <c r="F262" s="109"/>
      <c r="G262" s="109"/>
      <c r="H262" s="109"/>
    </row>
    <row r="263" spans="5:8" ht="12.75">
      <c r="E263" s="109"/>
      <c r="F263" s="109"/>
      <c r="G263" s="109"/>
      <c r="H263" s="109"/>
    </row>
    <row r="264" spans="5:8" ht="12.75">
      <c r="E264" s="109"/>
      <c r="F264" s="109"/>
      <c r="G264" s="109"/>
      <c r="H264" s="109"/>
    </row>
    <row r="265" spans="5:8" ht="12.75">
      <c r="E265" s="109"/>
      <c r="F265" s="109"/>
      <c r="G265" s="109"/>
      <c r="H265" s="109"/>
    </row>
    <row r="266" spans="5:8" ht="12.75">
      <c r="E266" s="109"/>
      <c r="F266" s="109"/>
      <c r="G266" s="109"/>
      <c r="H266" s="109"/>
    </row>
    <row r="267" spans="5:8" ht="12.75">
      <c r="E267" s="109"/>
      <c r="F267" s="109"/>
      <c r="G267" s="109"/>
      <c r="H267" s="109"/>
    </row>
    <row r="268" spans="5:8" ht="12.75">
      <c r="E268" s="109"/>
      <c r="F268" s="109"/>
      <c r="G268" s="109"/>
      <c r="H268" s="109"/>
    </row>
    <row r="269" spans="5:8" ht="12.75">
      <c r="E269" s="109"/>
      <c r="F269" s="109"/>
      <c r="G269" s="109"/>
      <c r="H269" s="109"/>
    </row>
    <row r="270" spans="5:8" ht="12.75">
      <c r="E270" s="109"/>
      <c r="F270" s="109"/>
      <c r="G270" s="109"/>
      <c r="H270" s="109"/>
    </row>
    <row r="271" spans="5:8" ht="12.75">
      <c r="E271" s="109"/>
      <c r="F271" s="109"/>
      <c r="G271" s="109"/>
      <c r="H271" s="109"/>
    </row>
    <row r="272" spans="5:8" ht="12.75">
      <c r="E272" s="109"/>
      <c r="F272" s="109"/>
      <c r="G272" s="109"/>
      <c r="H272" s="109"/>
    </row>
    <row r="273" spans="5:8" ht="12.75">
      <c r="E273" s="109"/>
      <c r="F273" s="109"/>
      <c r="G273" s="109"/>
      <c r="H273" s="109"/>
    </row>
    <row r="274" spans="5:8" ht="12.75">
      <c r="E274" s="109"/>
      <c r="F274" s="109"/>
      <c r="G274" s="109"/>
      <c r="H274" s="109"/>
    </row>
    <row r="275" spans="5:8" ht="12.75">
      <c r="E275" s="109"/>
      <c r="F275" s="109"/>
      <c r="G275" s="109"/>
      <c r="H275" s="109"/>
    </row>
    <row r="276" spans="5:8" ht="12.75">
      <c r="E276" s="109"/>
      <c r="F276" s="109"/>
      <c r="G276" s="109"/>
      <c r="H276" s="109"/>
    </row>
    <row r="277" spans="5:8" ht="12.75">
      <c r="E277" s="109"/>
      <c r="F277" s="109"/>
      <c r="G277" s="109"/>
      <c r="H277" s="109"/>
    </row>
    <row r="278" spans="5:8" ht="12.75">
      <c r="E278" s="109"/>
      <c r="F278" s="109"/>
      <c r="G278" s="109"/>
      <c r="H278" s="109"/>
    </row>
    <row r="279" spans="5:8" ht="12.75">
      <c r="E279" s="109"/>
      <c r="F279" s="109"/>
      <c r="G279" s="109"/>
      <c r="H279" s="109"/>
    </row>
    <row r="280" spans="5:8" ht="12.75">
      <c r="E280" s="109"/>
      <c r="F280" s="109"/>
      <c r="G280" s="109"/>
      <c r="H280" s="109"/>
    </row>
    <row r="281" spans="5:8" ht="12.75">
      <c r="E281" s="109"/>
      <c r="F281" s="109"/>
      <c r="G281" s="109"/>
      <c r="H281" s="109"/>
    </row>
    <row r="282" spans="5:8" ht="12.75">
      <c r="E282" s="109"/>
      <c r="F282" s="109"/>
      <c r="G282" s="109"/>
      <c r="H282" s="109"/>
    </row>
    <row r="283" spans="5:8" ht="12.75">
      <c r="E283" s="109"/>
      <c r="F283" s="109"/>
      <c r="G283" s="109"/>
      <c r="H283" s="109"/>
    </row>
    <row r="284" spans="5:8" ht="12.75">
      <c r="E284" s="109"/>
      <c r="F284" s="109"/>
      <c r="G284" s="109"/>
      <c r="H284" s="109"/>
    </row>
    <row r="285" spans="5:8" ht="12.75">
      <c r="E285" s="109"/>
      <c r="F285" s="109"/>
      <c r="G285" s="109"/>
      <c r="H285" s="109"/>
    </row>
    <row r="286" spans="5:8" ht="12.75">
      <c r="E286" s="109"/>
      <c r="F286" s="109"/>
      <c r="G286" s="109"/>
      <c r="H286" s="109"/>
    </row>
    <row r="287" spans="5:8" ht="12.75">
      <c r="E287" s="109"/>
      <c r="F287" s="109"/>
      <c r="G287" s="109"/>
      <c r="H287" s="109"/>
    </row>
    <row r="288" spans="5:8" ht="12.75">
      <c r="E288" s="109"/>
      <c r="F288" s="109"/>
      <c r="G288" s="109"/>
      <c r="H288" s="109"/>
    </row>
    <row r="289" spans="5:8" ht="12.75">
      <c r="E289" s="109"/>
      <c r="F289" s="109"/>
      <c r="G289" s="109"/>
      <c r="H289" s="109"/>
    </row>
    <row r="290" spans="5:8" ht="12.75">
      <c r="E290" s="109"/>
      <c r="F290" s="109"/>
      <c r="G290" s="109"/>
      <c r="H290" s="109"/>
    </row>
    <row r="291" spans="5:8" ht="12.75">
      <c r="E291" s="109"/>
      <c r="F291" s="109"/>
      <c r="G291" s="109"/>
      <c r="H291" s="109"/>
    </row>
    <row r="292" spans="5:8" ht="12.75">
      <c r="E292" s="109"/>
      <c r="F292" s="109"/>
      <c r="G292" s="109"/>
      <c r="H292" s="109"/>
    </row>
    <row r="293" spans="5:8" ht="12.75">
      <c r="E293" s="109"/>
      <c r="F293" s="109"/>
      <c r="G293" s="109"/>
      <c r="H293" s="109"/>
    </row>
    <row r="294" spans="5:8" ht="12.75">
      <c r="E294" s="109"/>
      <c r="F294" s="109"/>
      <c r="G294" s="109"/>
      <c r="H294" s="109"/>
    </row>
    <row r="295" spans="5:8" ht="12.75">
      <c r="E295" s="109"/>
      <c r="F295" s="109"/>
      <c r="G295" s="109"/>
      <c r="H295" s="109"/>
    </row>
    <row r="296" spans="5:8" ht="12.75">
      <c r="E296" s="109"/>
      <c r="F296" s="109"/>
      <c r="G296" s="109"/>
      <c r="H296" s="109"/>
    </row>
    <row r="297" spans="5:8" ht="12.75">
      <c r="E297" s="109"/>
      <c r="F297" s="109"/>
      <c r="G297" s="109"/>
      <c r="H297" s="109"/>
    </row>
    <row r="298" spans="5:8" ht="12.75">
      <c r="E298" s="109"/>
      <c r="F298" s="109"/>
      <c r="G298" s="109"/>
      <c r="H298" s="109"/>
    </row>
    <row r="299" spans="5:8" ht="12.75">
      <c r="E299" s="109"/>
      <c r="F299" s="109"/>
      <c r="G299" s="109"/>
      <c r="H299" s="109"/>
    </row>
    <row r="300" spans="5:8" ht="12.75">
      <c r="E300" s="109"/>
      <c r="F300" s="109"/>
      <c r="G300" s="109"/>
      <c r="H300" s="109"/>
    </row>
    <row r="301" spans="5:8" ht="12.75">
      <c r="E301" s="109"/>
      <c r="F301" s="109"/>
      <c r="G301" s="109"/>
      <c r="H301" s="109"/>
    </row>
    <row r="302" spans="5:8" ht="12.75">
      <c r="E302" s="109"/>
      <c r="F302" s="109"/>
      <c r="G302" s="109"/>
      <c r="H302" s="109"/>
    </row>
    <row r="303" spans="5:8" ht="12.75">
      <c r="E303" s="109"/>
      <c r="F303" s="109"/>
      <c r="G303" s="109"/>
      <c r="H303" s="109"/>
    </row>
    <row r="304" spans="5:8" ht="12.75">
      <c r="E304" s="109"/>
      <c r="F304" s="109"/>
      <c r="G304" s="109"/>
      <c r="H304" s="109"/>
    </row>
    <row r="305" spans="5:8" ht="12.75">
      <c r="E305" s="109"/>
      <c r="F305" s="109"/>
      <c r="G305" s="109"/>
      <c r="H305" s="109"/>
    </row>
    <row r="306" spans="5:8" ht="12.75">
      <c r="E306" s="109"/>
      <c r="F306" s="109"/>
      <c r="G306" s="109"/>
      <c r="H306" s="109"/>
    </row>
    <row r="307" spans="5:8" ht="12.75">
      <c r="E307" s="109"/>
      <c r="F307" s="109"/>
      <c r="G307" s="109"/>
      <c r="H307" s="109"/>
    </row>
    <row r="308" spans="5:8" ht="12.75">
      <c r="E308" s="109"/>
      <c r="F308" s="109"/>
      <c r="G308" s="109"/>
      <c r="H308" s="109"/>
    </row>
    <row r="309" spans="5:8" ht="12.75">
      <c r="E309" s="109"/>
      <c r="F309" s="109"/>
      <c r="G309" s="109"/>
      <c r="H309" s="109"/>
    </row>
    <row r="310" spans="5:8" ht="12.75">
      <c r="E310" s="109"/>
      <c r="F310" s="109"/>
      <c r="G310" s="109"/>
      <c r="H310" s="109"/>
    </row>
    <row r="311" spans="5:8" ht="12.75">
      <c r="E311" s="109"/>
      <c r="F311" s="109"/>
      <c r="G311" s="109"/>
      <c r="H311" s="109"/>
    </row>
    <row r="312" spans="5:8" ht="12.75">
      <c r="E312" s="109"/>
      <c r="F312" s="109"/>
      <c r="G312" s="109"/>
      <c r="H312" s="109"/>
    </row>
    <row r="313" spans="5:8" ht="12.75">
      <c r="E313" s="109"/>
      <c r="F313" s="109"/>
      <c r="G313" s="109"/>
      <c r="H313" s="109"/>
    </row>
    <row r="314" spans="5:8" ht="12.75">
      <c r="E314" s="109"/>
      <c r="F314" s="109"/>
      <c r="G314" s="109"/>
      <c r="H314" s="109"/>
    </row>
    <row r="315" spans="5:8" ht="12.75">
      <c r="E315" s="109"/>
      <c r="F315" s="109"/>
      <c r="G315" s="109"/>
      <c r="H315" s="109"/>
    </row>
    <row r="316" spans="5:8" ht="12.75">
      <c r="E316" s="109"/>
      <c r="F316" s="109"/>
      <c r="G316" s="109"/>
      <c r="H316" s="109"/>
    </row>
    <row r="317" spans="5:8" ht="12.75">
      <c r="E317" s="109"/>
      <c r="F317" s="109"/>
      <c r="G317" s="109"/>
      <c r="H317" s="109"/>
    </row>
    <row r="318" spans="5:8" ht="12.75">
      <c r="E318" s="109"/>
      <c r="F318" s="109"/>
      <c r="G318" s="109"/>
      <c r="H318" s="109"/>
    </row>
    <row r="319" spans="5:8" ht="12.75">
      <c r="E319" s="109"/>
      <c r="F319" s="109"/>
      <c r="G319" s="109"/>
      <c r="H319" s="109"/>
    </row>
    <row r="320" spans="5:8" ht="12.75">
      <c r="E320" s="109"/>
      <c r="F320" s="109"/>
      <c r="G320" s="109"/>
      <c r="H320" s="109"/>
    </row>
    <row r="321" spans="5:8" ht="12.75">
      <c r="E321" s="109"/>
      <c r="F321" s="109"/>
      <c r="G321" s="109"/>
      <c r="H321" s="109"/>
    </row>
    <row r="322" spans="5:8" ht="12.75">
      <c r="E322" s="109"/>
      <c r="F322" s="109"/>
      <c r="G322" s="109"/>
      <c r="H322" s="109"/>
    </row>
    <row r="323" spans="5:8" ht="12.75">
      <c r="E323" s="109"/>
      <c r="F323" s="109"/>
      <c r="G323" s="109"/>
      <c r="H323" s="109"/>
    </row>
    <row r="324" spans="5:8" ht="12.75">
      <c r="E324" s="109"/>
      <c r="F324" s="109"/>
      <c r="G324" s="109"/>
      <c r="H324" s="109"/>
    </row>
    <row r="325" spans="5:8" ht="12.75">
      <c r="E325" s="109"/>
      <c r="F325" s="109"/>
      <c r="G325" s="109"/>
      <c r="H325" s="109"/>
    </row>
    <row r="326" spans="5:8" ht="12.75">
      <c r="E326" s="109"/>
      <c r="F326" s="109"/>
      <c r="G326" s="109"/>
      <c r="H326" s="109"/>
    </row>
    <row r="327" spans="5:8" ht="12.75">
      <c r="E327" s="109"/>
      <c r="F327" s="109"/>
      <c r="G327" s="109"/>
      <c r="H327" s="109"/>
    </row>
    <row r="328" spans="5:8" ht="12.75">
      <c r="E328" s="109"/>
      <c r="F328" s="109"/>
      <c r="G328" s="109"/>
      <c r="H328" s="109"/>
    </row>
    <row r="329" spans="5:8" ht="12.75">
      <c r="E329" s="109"/>
      <c r="F329" s="109"/>
      <c r="G329" s="109"/>
      <c r="H329" s="109"/>
    </row>
    <row r="330" spans="5:8" ht="12.75">
      <c r="E330" s="109"/>
      <c r="F330" s="109"/>
      <c r="G330" s="109"/>
      <c r="H330" s="109"/>
    </row>
    <row r="331" spans="5:8" ht="12.75">
      <c r="E331" s="109"/>
      <c r="F331" s="109"/>
      <c r="G331" s="109"/>
      <c r="H331" s="109"/>
    </row>
    <row r="332" spans="5:8" ht="12.75">
      <c r="E332" s="109"/>
      <c r="F332" s="109"/>
      <c r="G332" s="109"/>
      <c r="H332" s="109"/>
    </row>
    <row r="333" spans="5:8" ht="12.75">
      <c r="E333" s="109"/>
      <c r="F333" s="109"/>
      <c r="G333" s="109"/>
      <c r="H333" s="109"/>
    </row>
    <row r="334" spans="5:8" ht="12.75">
      <c r="E334" s="109"/>
      <c r="F334" s="109"/>
      <c r="G334" s="109"/>
      <c r="H334" s="109"/>
    </row>
    <row r="335" spans="5:8" ht="12.75">
      <c r="E335" s="109"/>
      <c r="F335" s="109"/>
      <c r="G335" s="109"/>
      <c r="H335" s="109"/>
    </row>
    <row r="336" spans="5:8" ht="12.75">
      <c r="E336" s="109"/>
      <c r="F336" s="109"/>
      <c r="G336" s="109"/>
      <c r="H336" s="109"/>
    </row>
    <row r="337" spans="5:8" ht="12.75">
      <c r="E337" s="109"/>
      <c r="F337" s="109"/>
      <c r="G337" s="109"/>
      <c r="H337" s="109"/>
    </row>
    <row r="338" spans="5:8" ht="12.75">
      <c r="E338" s="109"/>
      <c r="F338" s="109"/>
      <c r="G338" s="109"/>
      <c r="H338" s="109"/>
    </row>
    <row r="339" spans="5:8" ht="12.75">
      <c r="E339" s="109"/>
      <c r="F339" s="109"/>
      <c r="G339" s="109"/>
      <c r="H339" s="109"/>
    </row>
    <row r="340" spans="5:8" ht="12.75">
      <c r="E340" s="109"/>
      <c r="F340" s="109"/>
      <c r="G340" s="109"/>
      <c r="H340" s="109"/>
    </row>
    <row r="341" spans="5:8" ht="12.75">
      <c r="E341" s="109"/>
      <c r="F341" s="109"/>
      <c r="G341" s="109"/>
      <c r="H341" s="109"/>
    </row>
    <row r="342" spans="5:8" ht="12.75">
      <c r="E342" s="109"/>
      <c r="F342" s="109"/>
      <c r="G342" s="109"/>
      <c r="H342" s="109"/>
    </row>
    <row r="343" spans="5:8" ht="12.75">
      <c r="E343" s="109"/>
      <c r="F343" s="109"/>
      <c r="G343" s="109"/>
      <c r="H343" s="109"/>
    </row>
    <row r="344" spans="5:8" ht="12.75">
      <c r="E344" s="109"/>
      <c r="F344" s="109"/>
      <c r="G344" s="109"/>
      <c r="H344" s="109"/>
    </row>
    <row r="345" spans="5:8" ht="12.75">
      <c r="E345" s="109"/>
      <c r="F345" s="109"/>
      <c r="G345" s="109"/>
      <c r="H345" s="109"/>
    </row>
    <row r="346" spans="5:8" ht="12.75">
      <c r="E346" s="109"/>
      <c r="F346" s="109"/>
      <c r="G346" s="109"/>
      <c r="H346" s="109"/>
    </row>
    <row r="347" spans="5:8" ht="12.75">
      <c r="E347" s="109"/>
      <c r="F347" s="109"/>
      <c r="G347" s="109"/>
      <c r="H347" s="109"/>
    </row>
    <row r="348" spans="5:8" ht="12.75">
      <c r="E348" s="109"/>
      <c r="F348" s="109"/>
      <c r="G348" s="109"/>
      <c r="H348" s="109"/>
    </row>
    <row r="349" spans="5:8" ht="12.75">
      <c r="E349" s="109"/>
      <c r="F349" s="109"/>
      <c r="G349" s="109"/>
      <c r="H349" s="109"/>
    </row>
    <row r="350" spans="5:8" ht="12.75">
      <c r="E350" s="109"/>
      <c r="F350" s="109"/>
      <c r="G350" s="109"/>
      <c r="H350" s="109"/>
    </row>
    <row r="351" spans="5:8" ht="12.75">
      <c r="E351" s="109"/>
      <c r="F351" s="109"/>
      <c r="G351" s="109"/>
      <c r="H351" s="109"/>
    </row>
    <row r="352" spans="5:8" ht="12.75">
      <c r="E352" s="109"/>
      <c r="F352" s="109"/>
      <c r="G352" s="109"/>
      <c r="H352" s="109"/>
    </row>
    <row r="353" spans="5:8" ht="12.75">
      <c r="E353" s="109"/>
      <c r="F353" s="109"/>
      <c r="G353" s="109"/>
      <c r="H353" s="109"/>
    </row>
    <row r="354" spans="5:8" ht="12.75">
      <c r="E354" s="109"/>
      <c r="F354" s="109"/>
      <c r="G354" s="109"/>
      <c r="H354" s="109"/>
    </row>
    <row r="355" spans="5:8" ht="12.75">
      <c r="E355" s="109"/>
      <c r="F355" s="109"/>
      <c r="G355" s="109"/>
      <c r="H355" s="109"/>
    </row>
    <row r="356" spans="5:8" ht="12.75">
      <c r="E356" s="109"/>
      <c r="F356" s="109"/>
      <c r="G356" s="109"/>
      <c r="H356" s="109"/>
    </row>
    <row r="357" spans="5:8" ht="12.75">
      <c r="E357" s="109"/>
      <c r="F357" s="109"/>
      <c r="G357" s="109"/>
      <c r="H357" s="109"/>
    </row>
    <row r="358" spans="5:8" ht="12.75">
      <c r="E358" s="109"/>
      <c r="F358" s="109"/>
      <c r="G358" s="109"/>
      <c r="H358" s="109"/>
    </row>
    <row r="359" spans="5:8" ht="12.75">
      <c r="E359" s="109"/>
      <c r="F359" s="109"/>
      <c r="G359" s="109"/>
      <c r="H359" s="109"/>
    </row>
    <row r="360" spans="5:8" ht="12.75">
      <c r="E360" s="109"/>
      <c r="F360" s="109"/>
      <c r="G360" s="109"/>
      <c r="H360" s="109"/>
    </row>
    <row r="361" spans="5:8" ht="12.75">
      <c r="E361" s="109"/>
      <c r="F361" s="109"/>
      <c r="G361" s="109"/>
      <c r="H361" s="109"/>
    </row>
    <row r="362" spans="5:8" ht="12.75">
      <c r="E362" s="109"/>
      <c r="F362" s="109"/>
      <c r="G362" s="109"/>
      <c r="H362" s="109"/>
    </row>
    <row r="363" spans="5:8" ht="12.75">
      <c r="E363" s="109"/>
      <c r="F363" s="109"/>
      <c r="G363" s="109"/>
      <c r="H363" s="109"/>
    </row>
    <row r="364" spans="5:8" ht="12.75">
      <c r="E364" s="109"/>
      <c r="F364" s="109"/>
      <c r="G364" s="109"/>
      <c r="H364" s="109"/>
    </row>
    <row r="365" spans="5:8" ht="12.75">
      <c r="E365" s="109"/>
      <c r="F365" s="109"/>
      <c r="G365" s="109"/>
      <c r="H365" s="109"/>
    </row>
    <row r="366" spans="5:8" ht="12.75">
      <c r="E366" s="109"/>
      <c r="F366" s="109"/>
      <c r="G366" s="109"/>
      <c r="H366" s="109"/>
    </row>
    <row r="367" spans="5:8" ht="12.75">
      <c r="E367" s="109"/>
      <c r="F367" s="109"/>
      <c r="G367" s="109"/>
      <c r="H367" s="109"/>
    </row>
    <row r="368" spans="5:8" ht="12.75">
      <c r="E368" s="109"/>
      <c r="F368" s="109"/>
      <c r="G368" s="109"/>
      <c r="H368" s="109"/>
    </row>
    <row r="369" spans="5:8" ht="12.75">
      <c r="E369" s="109"/>
      <c r="F369" s="109"/>
      <c r="G369" s="109"/>
      <c r="H369" s="109"/>
    </row>
    <row r="370" spans="5:8" ht="12.75">
      <c r="E370" s="109"/>
      <c r="F370" s="109"/>
      <c r="G370" s="109"/>
      <c r="H370" s="109"/>
    </row>
    <row r="371" spans="5:8" ht="12.75">
      <c r="E371" s="109"/>
      <c r="F371" s="109"/>
      <c r="G371" s="109"/>
      <c r="H371" s="109"/>
    </row>
    <row r="372" spans="5:8" ht="12.75">
      <c r="E372" s="109"/>
      <c r="F372" s="109"/>
      <c r="G372" s="109"/>
      <c r="H372" s="109"/>
    </row>
    <row r="373" spans="5:8" ht="12.75">
      <c r="E373" s="109"/>
      <c r="F373" s="109"/>
      <c r="G373" s="109"/>
      <c r="H373" s="109"/>
    </row>
    <row r="374" spans="5:8" ht="12.75">
      <c r="E374" s="109"/>
      <c r="F374" s="109"/>
      <c r="G374" s="109"/>
      <c r="H374" s="109"/>
    </row>
    <row r="375" spans="5:8" ht="12.75">
      <c r="E375" s="109"/>
      <c r="F375" s="109"/>
      <c r="G375" s="109"/>
      <c r="H375" s="109"/>
    </row>
    <row r="376" spans="5:8" ht="12.75">
      <c r="E376" s="109"/>
      <c r="F376" s="109"/>
      <c r="G376" s="109"/>
      <c r="H376" s="109"/>
    </row>
    <row r="377" spans="5:8" ht="12.75">
      <c r="E377" s="109"/>
      <c r="F377" s="109"/>
      <c r="G377" s="109"/>
      <c r="H377" s="109"/>
    </row>
    <row r="378" spans="5:8" ht="12.75">
      <c r="E378" s="109"/>
      <c r="F378" s="109"/>
      <c r="G378" s="109"/>
      <c r="H378" s="109"/>
    </row>
    <row r="379" spans="5:8" ht="12.75">
      <c r="E379" s="109"/>
      <c r="F379" s="109"/>
      <c r="G379" s="109"/>
      <c r="H379" s="109"/>
    </row>
    <row r="380" spans="5:8" ht="12.75">
      <c r="E380" s="109"/>
      <c r="F380" s="109"/>
      <c r="G380" s="109"/>
      <c r="H380" s="109"/>
    </row>
    <row r="381" spans="5:8" ht="12.75">
      <c r="E381" s="109"/>
      <c r="F381" s="109"/>
      <c r="G381" s="109"/>
      <c r="H381" s="109"/>
    </row>
    <row r="382" spans="5:8" ht="12.75">
      <c r="E382" s="109"/>
      <c r="F382" s="109"/>
      <c r="G382" s="109"/>
      <c r="H382" s="109"/>
    </row>
    <row r="383" spans="5:8" ht="12.75">
      <c r="E383" s="109"/>
      <c r="F383" s="109"/>
      <c r="G383" s="109"/>
      <c r="H383" s="109"/>
    </row>
    <row r="384" spans="5:8" ht="12.75">
      <c r="E384" s="109"/>
      <c r="F384" s="109"/>
      <c r="G384" s="109"/>
      <c r="H384" s="109"/>
    </row>
    <row r="385" spans="5:8" ht="12.75">
      <c r="E385" s="109"/>
      <c r="F385" s="109"/>
      <c r="G385" s="109"/>
      <c r="H385" s="109"/>
    </row>
    <row r="386" spans="5:8" ht="12.75">
      <c r="E386" s="109"/>
      <c r="F386" s="109"/>
      <c r="G386" s="109"/>
      <c r="H386" s="109"/>
    </row>
    <row r="387" spans="5:8" ht="12.75">
      <c r="E387" s="109"/>
      <c r="F387" s="109"/>
      <c r="G387" s="109"/>
      <c r="H387" s="109"/>
    </row>
    <row r="388" spans="5:8" ht="12.75">
      <c r="E388" s="109"/>
      <c r="F388" s="109"/>
      <c r="G388" s="109"/>
      <c r="H388" s="109"/>
    </row>
    <row r="389" spans="5:8" ht="12.75">
      <c r="E389" s="109"/>
      <c r="F389" s="109"/>
      <c r="G389" s="109"/>
      <c r="H389" s="109"/>
    </row>
    <row r="390" spans="5:8" ht="12.75">
      <c r="E390" s="109"/>
      <c r="F390" s="109"/>
      <c r="G390" s="109"/>
      <c r="H390" s="109"/>
    </row>
    <row r="391" spans="5:8" ht="12.75">
      <c r="E391" s="109"/>
      <c r="F391" s="109"/>
      <c r="G391" s="109"/>
      <c r="H391" s="109"/>
    </row>
    <row r="392" spans="5:8" ht="12.75">
      <c r="E392" s="109"/>
      <c r="F392" s="109"/>
      <c r="G392" s="109"/>
      <c r="H392" s="109"/>
    </row>
    <row r="393" spans="5:8" ht="12.75">
      <c r="E393" s="109"/>
      <c r="F393" s="109"/>
      <c r="G393" s="109"/>
      <c r="H393" s="109"/>
    </row>
    <row r="394" spans="5:8" ht="12.75">
      <c r="E394" s="109"/>
      <c r="F394" s="109"/>
      <c r="G394" s="109"/>
      <c r="H394" s="109"/>
    </row>
    <row r="395" spans="5:8" ht="12.75">
      <c r="E395" s="109"/>
      <c r="F395" s="109"/>
      <c r="G395" s="109"/>
      <c r="H395" s="109"/>
    </row>
    <row r="396" spans="5:8" ht="12.75">
      <c r="E396" s="109"/>
      <c r="F396" s="109"/>
      <c r="G396" s="109"/>
      <c r="H396" s="109"/>
    </row>
    <row r="397" spans="5:8" ht="12.75">
      <c r="E397" s="109"/>
      <c r="F397" s="109"/>
      <c r="G397" s="109"/>
      <c r="H397" s="109"/>
    </row>
    <row r="398" spans="5:8" ht="12.75">
      <c r="E398" s="109"/>
      <c r="F398" s="109"/>
      <c r="G398" s="109"/>
      <c r="H398" s="109"/>
    </row>
    <row r="399" spans="5:8" ht="12.75">
      <c r="E399" s="109"/>
      <c r="F399" s="109"/>
      <c r="G399" s="109"/>
      <c r="H399" s="109"/>
    </row>
    <row r="400" spans="5:8" ht="12.75">
      <c r="E400" s="109"/>
      <c r="F400" s="109"/>
      <c r="G400" s="109"/>
      <c r="H400" s="109"/>
    </row>
    <row r="401" spans="5:8" ht="12.75">
      <c r="E401" s="109"/>
      <c r="F401" s="109"/>
      <c r="G401" s="109"/>
      <c r="H401" s="109"/>
    </row>
    <row r="402" spans="5:8" ht="12.75">
      <c r="E402" s="109"/>
      <c r="F402" s="109"/>
      <c r="G402" s="109"/>
      <c r="H402" s="109"/>
    </row>
    <row r="403" spans="5:8" ht="12.75">
      <c r="E403" s="109"/>
      <c r="F403" s="109"/>
      <c r="G403" s="109"/>
      <c r="H403" s="109"/>
    </row>
    <row r="404" spans="5:8" ht="12.75">
      <c r="E404" s="109"/>
      <c r="F404" s="109"/>
      <c r="G404" s="109"/>
      <c r="H404" s="109"/>
    </row>
    <row r="405" spans="5:8" ht="12.75">
      <c r="E405" s="109"/>
      <c r="F405" s="109"/>
      <c r="G405" s="109"/>
      <c r="H405" s="109"/>
    </row>
    <row r="406" spans="5:8" ht="12.75">
      <c r="E406" s="109"/>
      <c r="F406" s="109"/>
      <c r="G406" s="109"/>
      <c r="H406" s="109"/>
    </row>
    <row r="407" spans="5:8" ht="12.75">
      <c r="E407" s="109"/>
      <c r="F407" s="109"/>
      <c r="G407" s="109"/>
      <c r="H407" s="109"/>
    </row>
    <row r="408" spans="5:8" ht="12.75">
      <c r="E408" s="109"/>
      <c r="F408" s="109"/>
      <c r="G408" s="109"/>
      <c r="H408" s="109"/>
    </row>
    <row r="409" spans="5:8" ht="12.75">
      <c r="E409" s="109"/>
      <c r="F409" s="109"/>
      <c r="G409" s="109"/>
      <c r="H409" s="109"/>
    </row>
    <row r="410" spans="5:8" ht="12.75">
      <c r="E410" s="109"/>
      <c r="F410" s="109"/>
      <c r="G410" s="109"/>
      <c r="H410" s="109"/>
    </row>
    <row r="411" spans="5:8" ht="12.75">
      <c r="E411" s="109"/>
      <c r="F411" s="109"/>
      <c r="G411" s="109"/>
      <c r="H411" s="109"/>
    </row>
    <row r="412" spans="5:8" ht="12.75">
      <c r="E412" s="109"/>
      <c r="F412" s="109"/>
      <c r="G412" s="109"/>
      <c r="H412" s="109"/>
    </row>
    <row r="413" spans="5:8" ht="12.75">
      <c r="E413" s="109"/>
      <c r="F413" s="109"/>
      <c r="G413" s="109"/>
      <c r="H413" s="109"/>
    </row>
    <row r="414" spans="5:8" ht="12.75">
      <c r="E414" s="109"/>
      <c r="F414" s="109"/>
      <c r="G414" s="109"/>
      <c r="H414" s="109"/>
    </row>
    <row r="415" spans="5:8" ht="12.75">
      <c r="E415" s="109"/>
      <c r="F415" s="109"/>
      <c r="G415" s="109"/>
      <c r="H415" s="109"/>
    </row>
    <row r="416" spans="5:8" ht="12.75">
      <c r="E416" s="109"/>
      <c r="F416" s="109"/>
      <c r="G416" s="109"/>
      <c r="H416" s="109"/>
    </row>
    <row r="417" spans="5:8" ht="12.75">
      <c r="E417" s="109"/>
      <c r="F417" s="109"/>
      <c r="G417" s="109"/>
      <c r="H417" s="109"/>
    </row>
    <row r="418" spans="5:8" ht="12.75">
      <c r="E418" s="109"/>
      <c r="F418" s="109"/>
      <c r="G418" s="109"/>
      <c r="H418" s="109"/>
    </row>
    <row r="419" spans="5:8" ht="12.75">
      <c r="E419" s="109"/>
      <c r="F419" s="109"/>
      <c r="G419" s="109"/>
      <c r="H419" s="109"/>
    </row>
    <row r="420" spans="5:8" ht="12.75">
      <c r="E420" s="109"/>
      <c r="F420" s="109"/>
      <c r="G420" s="109"/>
      <c r="H420" s="109"/>
    </row>
    <row r="421" spans="5:8" ht="12.75">
      <c r="E421" s="109"/>
      <c r="F421" s="109"/>
      <c r="G421" s="109"/>
      <c r="H421" s="109"/>
    </row>
    <row r="422" spans="5:8" ht="12.75">
      <c r="E422" s="109"/>
      <c r="F422" s="109"/>
      <c r="G422" s="109"/>
      <c r="H422" s="109"/>
    </row>
    <row r="423" spans="5:8" ht="12.75">
      <c r="E423" s="109"/>
      <c r="F423" s="109"/>
      <c r="G423" s="109"/>
      <c r="H423" s="109"/>
    </row>
    <row r="424" spans="5:8" ht="12.75">
      <c r="E424" s="109"/>
      <c r="F424" s="109"/>
      <c r="G424" s="109"/>
      <c r="H424" s="109"/>
    </row>
    <row r="425" spans="5:8" ht="12.75">
      <c r="E425" s="109"/>
      <c r="F425" s="109"/>
      <c r="G425" s="109"/>
      <c r="H425" s="109"/>
    </row>
    <row r="426" spans="5:8" ht="12.75">
      <c r="E426" s="109"/>
      <c r="F426" s="109"/>
      <c r="G426" s="109"/>
      <c r="H426" s="109"/>
    </row>
    <row r="427" spans="5:8" ht="12.75">
      <c r="E427" s="109"/>
      <c r="F427" s="109"/>
      <c r="G427" s="109"/>
      <c r="H427" s="109"/>
    </row>
    <row r="428" spans="5:8" ht="12.75">
      <c r="E428" s="109"/>
      <c r="F428" s="109"/>
      <c r="G428" s="109"/>
      <c r="H428" s="109"/>
    </row>
    <row r="429" spans="5:8" ht="12.75">
      <c r="E429" s="109"/>
      <c r="F429" s="109"/>
      <c r="G429" s="109"/>
      <c r="H429" s="109"/>
    </row>
    <row r="430" spans="5:8" ht="12.75">
      <c r="E430" s="109"/>
      <c r="F430" s="109"/>
      <c r="G430" s="109"/>
      <c r="H430" s="109"/>
    </row>
    <row r="431" spans="5:8" ht="12.75">
      <c r="E431" s="109"/>
      <c r="F431" s="109"/>
      <c r="G431" s="109"/>
      <c r="H431" s="109"/>
    </row>
    <row r="432" spans="5:8" ht="12.75">
      <c r="E432" s="109"/>
      <c r="F432" s="109"/>
      <c r="G432" s="109"/>
      <c r="H432" s="109"/>
    </row>
    <row r="433" spans="5:8" ht="12.75">
      <c r="E433" s="109"/>
      <c r="F433" s="109"/>
      <c r="G433" s="109"/>
      <c r="H433" s="109"/>
    </row>
    <row r="434" spans="5:8" ht="12.75">
      <c r="E434" s="109"/>
      <c r="F434" s="109"/>
      <c r="G434" s="109"/>
      <c r="H434" s="109"/>
    </row>
    <row r="435" spans="5:8" ht="12.75">
      <c r="E435" s="109"/>
      <c r="F435" s="109"/>
      <c r="G435" s="109"/>
      <c r="H435" s="109"/>
    </row>
    <row r="436" spans="5:8" ht="12.75">
      <c r="E436" s="109"/>
      <c r="F436" s="109"/>
      <c r="G436" s="109"/>
      <c r="H436" s="109"/>
    </row>
    <row r="437" spans="5:8" ht="12.75">
      <c r="E437" s="109"/>
      <c r="F437" s="109"/>
      <c r="G437" s="109"/>
      <c r="H437" s="109"/>
    </row>
    <row r="438" spans="5:8" ht="12.75">
      <c r="E438" s="109"/>
      <c r="F438" s="109"/>
      <c r="G438" s="109"/>
      <c r="H438" s="109"/>
    </row>
    <row r="439" spans="5:8" ht="12.75">
      <c r="E439" s="109"/>
      <c r="F439" s="109"/>
      <c r="G439" s="109"/>
      <c r="H439" s="109"/>
    </row>
    <row r="440" spans="5:8" ht="12.75">
      <c r="E440" s="109"/>
      <c r="F440" s="109"/>
      <c r="G440" s="109"/>
      <c r="H440" s="109"/>
    </row>
    <row r="441" spans="5:8" ht="12.75">
      <c r="E441" s="109"/>
      <c r="F441" s="109"/>
      <c r="G441" s="109"/>
      <c r="H441" s="109"/>
    </row>
    <row r="442" spans="5:8" ht="12.75">
      <c r="E442" s="109"/>
      <c r="F442" s="109"/>
      <c r="G442" s="109"/>
      <c r="H442" s="109"/>
    </row>
    <row r="443" spans="5:8" ht="12.75">
      <c r="E443" s="109"/>
      <c r="F443" s="109"/>
      <c r="G443" s="109"/>
      <c r="H443" s="109"/>
    </row>
    <row r="444" spans="5:8" ht="12.75">
      <c r="E444" s="109"/>
      <c r="F444" s="109"/>
      <c r="G444" s="109"/>
      <c r="H444" s="109"/>
    </row>
    <row r="445" spans="5:8" ht="12.75">
      <c r="E445" s="109"/>
      <c r="F445" s="109"/>
      <c r="G445" s="109"/>
      <c r="H445" s="109"/>
    </row>
    <row r="446" spans="5:8" ht="12.75">
      <c r="E446" s="109"/>
      <c r="F446" s="109"/>
      <c r="G446" s="109"/>
      <c r="H446" s="109"/>
    </row>
    <row r="447" spans="5:8" ht="12.75">
      <c r="E447" s="109"/>
      <c r="F447" s="109"/>
      <c r="G447" s="109"/>
      <c r="H447" s="109"/>
    </row>
    <row r="448" spans="5:8" ht="12.75">
      <c r="E448" s="109"/>
      <c r="F448" s="109"/>
      <c r="G448" s="109"/>
      <c r="H448" s="109"/>
    </row>
    <row r="449" spans="5:8" ht="12.75">
      <c r="E449" s="109"/>
      <c r="F449" s="109"/>
      <c r="G449" s="109"/>
      <c r="H449" s="109"/>
    </row>
    <row r="450" spans="5:8" ht="12.75">
      <c r="E450" s="109"/>
      <c r="F450" s="109"/>
      <c r="G450" s="109"/>
      <c r="H450" s="109"/>
    </row>
    <row r="451" spans="5:8" ht="12.75">
      <c r="E451" s="109"/>
      <c r="F451" s="109"/>
      <c r="G451" s="109"/>
      <c r="H451" s="109"/>
    </row>
    <row r="452" spans="5:8" ht="12.75">
      <c r="E452" s="109"/>
      <c r="F452" s="109"/>
      <c r="G452" s="109"/>
      <c r="H452" s="109"/>
    </row>
    <row r="453" spans="5:8" ht="12.75">
      <c r="E453" s="109"/>
      <c r="F453" s="109"/>
      <c r="G453" s="109"/>
      <c r="H453" s="109"/>
    </row>
    <row r="454" spans="5:8" ht="12.75">
      <c r="E454" s="109"/>
      <c r="F454" s="109"/>
      <c r="G454" s="109"/>
      <c r="H454" s="109"/>
    </row>
    <row r="455" spans="5:8" ht="12.75">
      <c r="E455" s="109"/>
      <c r="F455" s="109"/>
      <c r="G455" s="109"/>
      <c r="H455" s="109"/>
    </row>
    <row r="456" spans="5:8" ht="12.75">
      <c r="E456" s="109"/>
      <c r="F456" s="109"/>
      <c r="G456" s="109"/>
      <c r="H456" s="109"/>
    </row>
    <row r="457" spans="5:8" ht="12.75">
      <c r="E457" s="109"/>
      <c r="F457" s="109"/>
      <c r="G457" s="109"/>
      <c r="H457" s="109"/>
    </row>
    <row r="458" spans="5:8" ht="12.75">
      <c r="E458" s="109"/>
      <c r="F458" s="109"/>
      <c r="G458" s="109"/>
      <c r="H458" s="109"/>
    </row>
    <row r="459" spans="5:8" ht="12.75">
      <c r="E459" s="109"/>
      <c r="F459" s="109"/>
      <c r="G459" s="109"/>
      <c r="H459" s="109"/>
    </row>
    <row r="460" spans="5:8" ht="12.75">
      <c r="E460" s="109"/>
      <c r="F460" s="109"/>
      <c r="G460" s="109"/>
      <c r="H460" s="109"/>
    </row>
    <row r="461" spans="5:8" ht="12.75">
      <c r="E461" s="109"/>
      <c r="F461" s="109"/>
      <c r="G461" s="109"/>
      <c r="H461" s="109"/>
    </row>
    <row r="462" spans="5:8" ht="12.75">
      <c r="E462" s="109"/>
      <c r="F462" s="109"/>
      <c r="G462" s="109"/>
      <c r="H462" s="109"/>
    </row>
    <row r="463" spans="5:8" ht="12.75">
      <c r="E463" s="109"/>
      <c r="F463" s="109"/>
      <c r="G463" s="109"/>
      <c r="H463" s="109"/>
    </row>
    <row r="464" spans="5:8" ht="12.75">
      <c r="E464" s="109"/>
      <c r="F464" s="109"/>
      <c r="G464" s="109"/>
      <c r="H464" s="109"/>
    </row>
    <row r="465" spans="5:8" ht="12.75">
      <c r="E465" s="109"/>
      <c r="F465" s="109"/>
      <c r="G465" s="109"/>
      <c r="H465" s="109"/>
    </row>
    <row r="466" spans="5:8" ht="12.75">
      <c r="E466" s="109"/>
      <c r="F466" s="109"/>
      <c r="G466" s="109"/>
      <c r="H466" s="109"/>
    </row>
    <row r="467" spans="5:8" ht="12.75">
      <c r="E467" s="109"/>
      <c r="F467" s="109"/>
      <c r="G467" s="109"/>
      <c r="H467" s="109"/>
    </row>
    <row r="468" spans="5:8" ht="12.75">
      <c r="E468" s="109"/>
      <c r="F468" s="109"/>
      <c r="G468" s="109"/>
      <c r="H468" s="109"/>
    </row>
    <row r="469" spans="5:8" ht="12.75">
      <c r="E469" s="109"/>
      <c r="F469" s="109"/>
      <c r="G469" s="109"/>
      <c r="H469" s="109"/>
    </row>
    <row r="470" spans="5:8" ht="12.75">
      <c r="E470" s="109"/>
      <c r="F470" s="109"/>
      <c r="G470" s="109"/>
      <c r="H470" s="109"/>
    </row>
    <row r="471" spans="5:8" ht="12.75">
      <c r="E471" s="109"/>
      <c r="F471" s="109"/>
      <c r="G471" s="109"/>
      <c r="H471" s="109"/>
    </row>
    <row r="472" spans="5:8" ht="12.75">
      <c r="E472" s="109"/>
      <c r="F472" s="109"/>
      <c r="G472" s="109"/>
      <c r="H472" s="109"/>
    </row>
    <row r="473" spans="5:8" ht="12.75">
      <c r="E473" s="109"/>
      <c r="F473" s="109"/>
      <c r="G473" s="109"/>
      <c r="H473" s="109"/>
    </row>
    <row r="474" spans="5:8" ht="12.75">
      <c r="E474" s="109"/>
      <c r="F474" s="109"/>
      <c r="G474" s="109"/>
      <c r="H474" s="109"/>
    </row>
    <row r="475" spans="5:8" ht="12.75">
      <c r="E475" s="109"/>
      <c r="F475" s="109"/>
      <c r="G475" s="109"/>
      <c r="H475" s="109"/>
    </row>
    <row r="476" spans="5:8" ht="12.75">
      <c r="E476" s="109"/>
      <c r="F476" s="109"/>
      <c r="G476" s="109"/>
      <c r="H476" s="109"/>
    </row>
    <row r="477" spans="5:8" ht="12.75">
      <c r="E477" s="109"/>
      <c r="F477" s="109"/>
      <c r="G477" s="109"/>
      <c r="H477" s="109"/>
    </row>
    <row r="478" spans="5:8" ht="12.75">
      <c r="E478" s="109"/>
      <c r="F478" s="109"/>
      <c r="G478" s="109"/>
      <c r="H478" s="109"/>
    </row>
    <row r="479" spans="5:8" ht="12.75">
      <c r="E479" s="109"/>
      <c r="F479" s="109"/>
      <c r="G479" s="109"/>
      <c r="H479" s="109"/>
    </row>
    <row r="480" spans="5:8" ht="12.75">
      <c r="E480" s="109"/>
      <c r="F480" s="109"/>
      <c r="G480" s="109"/>
      <c r="H480" s="109"/>
    </row>
    <row r="481" spans="5:8" ht="12.75">
      <c r="E481" s="109"/>
      <c r="F481" s="109"/>
      <c r="G481" s="109"/>
      <c r="H481" s="109"/>
    </row>
    <row r="482" spans="5:8" ht="12.75">
      <c r="E482" s="109"/>
      <c r="F482" s="109"/>
      <c r="G482" s="109"/>
      <c r="H482" s="109"/>
    </row>
    <row r="483" spans="5:8" ht="12.75">
      <c r="E483" s="109"/>
      <c r="F483" s="109"/>
      <c r="G483" s="109"/>
      <c r="H483" s="109"/>
    </row>
    <row r="484" spans="5:8" ht="12.75">
      <c r="E484" s="109"/>
      <c r="F484" s="109"/>
      <c r="G484" s="109"/>
      <c r="H484" s="109"/>
    </row>
    <row r="485" spans="5:8" ht="12.75">
      <c r="E485" s="109"/>
      <c r="F485" s="109"/>
      <c r="G485" s="109"/>
      <c r="H485" s="109"/>
    </row>
    <row r="486" spans="5:8" ht="12.75">
      <c r="E486" s="109"/>
      <c r="F486" s="109"/>
      <c r="G486" s="109"/>
      <c r="H486" s="109"/>
    </row>
    <row r="487" spans="5:8" ht="12.75">
      <c r="E487" s="109"/>
      <c r="F487" s="109"/>
      <c r="G487" s="109"/>
      <c r="H487" s="109"/>
    </row>
    <row r="488" spans="5:8" ht="12.75">
      <c r="E488" s="109"/>
      <c r="F488" s="109"/>
      <c r="G488" s="109"/>
      <c r="H488" s="109"/>
    </row>
    <row r="489" spans="5:8" ht="12.75">
      <c r="E489" s="109"/>
      <c r="F489" s="109"/>
      <c r="G489" s="109"/>
      <c r="H489" s="109"/>
    </row>
    <row r="490" spans="5:8" ht="12.75">
      <c r="E490" s="109"/>
      <c r="F490" s="109"/>
      <c r="G490" s="109"/>
      <c r="H490" s="109"/>
    </row>
    <row r="491" spans="5:8" ht="12.75">
      <c r="E491" s="109"/>
      <c r="F491" s="109"/>
      <c r="G491" s="109"/>
      <c r="H491" s="109"/>
    </row>
    <row r="492" spans="5:8" ht="12.75">
      <c r="E492" s="109"/>
      <c r="F492" s="109"/>
      <c r="G492" s="109"/>
      <c r="H492" s="109"/>
    </row>
    <row r="493" spans="5:8" ht="12.75">
      <c r="E493" s="109"/>
      <c r="F493" s="109"/>
      <c r="G493" s="109"/>
      <c r="H493" s="109"/>
    </row>
    <row r="494" spans="5:8" ht="12.75">
      <c r="E494" s="109"/>
      <c r="F494" s="109"/>
      <c r="G494" s="109"/>
      <c r="H494" s="109"/>
    </row>
    <row r="495" spans="5:8" ht="12.75">
      <c r="E495" s="109"/>
      <c r="F495" s="109"/>
      <c r="G495" s="109"/>
      <c r="H495" s="109"/>
    </row>
    <row r="496" spans="5:8" ht="12.75">
      <c r="E496" s="109"/>
      <c r="F496" s="109"/>
      <c r="G496" s="109"/>
      <c r="H496" s="109"/>
    </row>
    <row r="497" spans="5:8" ht="12.75">
      <c r="E497" s="109"/>
      <c r="F497" s="109"/>
      <c r="G497" s="109"/>
      <c r="H497" s="109"/>
    </row>
    <row r="498" spans="5:8" ht="12.75">
      <c r="E498" s="109"/>
      <c r="F498" s="109"/>
      <c r="G498" s="109"/>
      <c r="H498" s="109"/>
    </row>
    <row r="499" spans="5:8" ht="12.75">
      <c r="E499" s="109"/>
      <c r="F499" s="109"/>
      <c r="G499" s="109"/>
      <c r="H499" s="109"/>
    </row>
    <row r="500" spans="5:8" ht="12.75">
      <c r="E500" s="109"/>
      <c r="F500" s="109"/>
      <c r="G500" s="109"/>
      <c r="H500" s="109"/>
    </row>
    <row r="501" spans="5:8" ht="12.75">
      <c r="E501" s="109"/>
      <c r="F501" s="109"/>
      <c r="G501" s="109"/>
      <c r="H501" s="109"/>
    </row>
    <row r="502" spans="5:8" ht="12.75">
      <c r="E502" s="109"/>
      <c r="F502" s="109"/>
      <c r="G502" s="109"/>
      <c r="H502" s="109"/>
    </row>
    <row r="503" spans="5:8" ht="12.75">
      <c r="E503" s="109"/>
      <c r="F503" s="109"/>
      <c r="G503" s="109"/>
      <c r="H503" s="109"/>
    </row>
    <row r="504" spans="5:8" ht="12.75">
      <c r="E504" s="109"/>
      <c r="F504" s="109"/>
      <c r="G504" s="109"/>
      <c r="H504" s="109"/>
    </row>
    <row r="505" spans="5:8" ht="12.75">
      <c r="E505" s="109"/>
      <c r="F505" s="109"/>
      <c r="G505" s="109"/>
      <c r="H505" s="109"/>
    </row>
    <row r="506" spans="5:8" ht="12.75">
      <c r="E506" s="109"/>
      <c r="F506" s="109"/>
      <c r="G506" s="109"/>
      <c r="H506" s="109"/>
    </row>
    <row r="507" spans="5:8" ht="12.75">
      <c r="E507" s="109"/>
      <c r="F507" s="109"/>
      <c r="G507" s="109"/>
      <c r="H507" s="109"/>
    </row>
    <row r="508" spans="5:8" ht="12.75">
      <c r="E508" s="109"/>
      <c r="F508" s="109"/>
      <c r="G508" s="109"/>
      <c r="H508" s="109"/>
    </row>
    <row r="509" spans="5:8" ht="12.75">
      <c r="E509" s="109"/>
      <c r="F509" s="109"/>
      <c r="G509" s="109"/>
      <c r="H509" s="109"/>
    </row>
    <row r="510" spans="5:8" ht="12.75">
      <c r="E510" s="109"/>
      <c r="F510" s="109"/>
      <c r="G510" s="109"/>
      <c r="H510" s="109"/>
    </row>
    <row r="511" spans="5:8" ht="12.75">
      <c r="E511" s="109"/>
      <c r="F511" s="109"/>
      <c r="G511" s="109"/>
      <c r="H511" s="109"/>
    </row>
    <row r="512" spans="5:8" ht="12.75">
      <c r="E512" s="109"/>
      <c r="F512" s="109"/>
      <c r="G512" s="109"/>
      <c r="H512" s="109"/>
    </row>
    <row r="513" spans="5:8" ht="12.75">
      <c r="E513" s="109"/>
      <c r="F513" s="109"/>
      <c r="G513" s="109"/>
      <c r="H513" s="109"/>
    </row>
    <row r="514" spans="5:8" ht="12.75">
      <c r="E514" s="109"/>
      <c r="F514" s="109"/>
      <c r="G514" s="109"/>
      <c r="H514" s="109"/>
    </row>
    <row r="515" spans="5:8" ht="12.75">
      <c r="E515" s="109"/>
      <c r="F515" s="109"/>
      <c r="G515" s="109"/>
      <c r="H515" s="109"/>
    </row>
    <row r="516" spans="5:8" ht="12.75">
      <c r="E516" s="109"/>
      <c r="F516" s="109"/>
      <c r="G516" s="109"/>
      <c r="H516" s="109"/>
    </row>
    <row r="517" spans="5:8" ht="12.75">
      <c r="E517" s="109"/>
      <c r="F517" s="109"/>
      <c r="G517" s="109"/>
      <c r="H517" s="109"/>
    </row>
    <row r="518" spans="5:8" ht="12.75">
      <c r="E518" s="109"/>
      <c r="F518" s="109"/>
      <c r="G518" s="109"/>
      <c r="H518" s="109"/>
    </row>
    <row r="519" spans="5:8" ht="12.75">
      <c r="E519" s="109"/>
      <c r="F519" s="109"/>
      <c r="G519" s="109"/>
      <c r="H519" s="109"/>
    </row>
    <row r="520" spans="5:8" ht="12.75">
      <c r="E520" s="109"/>
      <c r="F520" s="109"/>
      <c r="G520" s="109"/>
      <c r="H520" s="109"/>
    </row>
    <row r="521" spans="5:8" ht="12.75">
      <c r="E521" s="109"/>
      <c r="F521" s="109"/>
      <c r="G521" s="109"/>
      <c r="H521" s="109"/>
    </row>
    <row r="522" spans="5:8" ht="12.75">
      <c r="E522" s="109"/>
      <c r="F522" s="109"/>
      <c r="G522" s="109"/>
      <c r="H522" s="109"/>
    </row>
    <row r="523" spans="5:8" ht="12.75">
      <c r="E523" s="109"/>
      <c r="F523" s="109"/>
      <c r="G523" s="109"/>
      <c r="H523" s="109"/>
    </row>
    <row r="524" spans="5:8" ht="12.75">
      <c r="E524" s="109"/>
      <c r="F524" s="109"/>
      <c r="G524" s="109"/>
      <c r="H524" s="109"/>
    </row>
    <row r="525" spans="5:8" ht="12.75">
      <c r="E525" s="109"/>
      <c r="F525" s="109"/>
      <c r="G525" s="109"/>
      <c r="H525" s="109"/>
    </row>
    <row r="526" spans="5:8" ht="12.75">
      <c r="E526" s="109"/>
      <c r="F526" s="109"/>
      <c r="G526" s="109"/>
      <c r="H526" s="109"/>
    </row>
    <row r="527" spans="5:8" ht="12.75">
      <c r="E527" s="109"/>
      <c r="F527" s="109"/>
      <c r="G527" s="109"/>
      <c r="H527" s="109"/>
    </row>
    <row r="528" spans="5:8" ht="12.75">
      <c r="E528" s="109"/>
      <c r="F528" s="109"/>
      <c r="G528" s="109"/>
      <c r="H528" s="109"/>
    </row>
    <row r="529" spans="5:8" ht="12.75">
      <c r="E529" s="109"/>
      <c r="F529" s="109"/>
      <c r="G529" s="109"/>
      <c r="H529" s="109"/>
    </row>
    <row r="530" spans="5:8" ht="12.75">
      <c r="E530" s="109"/>
      <c r="F530" s="109"/>
      <c r="G530" s="109"/>
      <c r="H530" s="109"/>
    </row>
    <row r="531" spans="5:8" ht="12.75">
      <c r="E531" s="109"/>
      <c r="F531" s="109"/>
      <c r="G531" s="109"/>
      <c r="H531" s="109"/>
    </row>
    <row r="532" spans="5:8" ht="12.75">
      <c r="E532" s="109"/>
      <c r="F532" s="109"/>
      <c r="G532" s="109"/>
      <c r="H532" s="109"/>
    </row>
    <row r="533" spans="5:8" ht="12.75">
      <c r="E533" s="109"/>
      <c r="F533" s="109"/>
      <c r="G533" s="109"/>
      <c r="H533" s="109"/>
    </row>
    <row r="534" spans="5:8" ht="12.75">
      <c r="E534" s="109"/>
      <c r="F534" s="109"/>
      <c r="G534" s="109"/>
      <c r="H534" s="109"/>
    </row>
    <row r="535" spans="5:8" ht="12.75">
      <c r="E535" s="109"/>
      <c r="F535" s="109"/>
      <c r="G535" s="109"/>
      <c r="H535" s="109"/>
    </row>
    <row r="536" spans="5:8" ht="12.75">
      <c r="E536" s="109"/>
      <c r="F536" s="109"/>
      <c r="G536" s="109"/>
      <c r="H536" s="109"/>
    </row>
    <row r="537" spans="5:8" ht="12.75">
      <c r="E537" s="109"/>
      <c r="F537" s="109"/>
      <c r="G537" s="109"/>
      <c r="H537" s="109"/>
    </row>
    <row r="538" spans="5:8" ht="12.75">
      <c r="E538" s="109"/>
      <c r="F538" s="109"/>
      <c r="G538" s="109"/>
      <c r="H538" s="109"/>
    </row>
    <row r="539" spans="5:8" ht="12.75">
      <c r="E539" s="109"/>
      <c r="F539" s="109"/>
      <c r="G539" s="109"/>
      <c r="H539" s="109"/>
    </row>
    <row r="540" spans="5:8" ht="12.75">
      <c r="E540" s="109"/>
      <c r="F540" s="109"/>
      <c r="G540" s="109"/>
      <c r="H540" s="109"/>
    </row>
    <row r="541" spans="5:8" ht="12.75">
      <c r="E541" s="109"/>
      <c r="F541" s="109"/>
      <c r="G541" s="109"/>
      <c r="H541" s="109"/>
    </row>
    <row r="542" spans="5:8" ht="12.75">
      <c r="E542" s="109"/>
      <c r="F542" s="109"/>
      <c r="G542" s="109"/>
      <c r="H542" s="109"/>
    </row>
    <row r="543" spans="5:8" ht="12.75">
      <c r="E543" s="109"/>
      <c r="F543" s="109"/>
      <c r="G543" s="109"/>
      <c r="H543" s="109"/>
    </row>
    <row r="544" spans="5:8" ht="12.75">
      <c r="E544" s="109"/>
      <c r="F544" s="109"/>
      <c r="G544" s="109"/>
      <c r="H544" s="109"/>
    </row>
    <row r="545" spans="5:8" ht="12.75">
      <c r="E545" s="109"/>
      <c r="F545" s="109"/>
      <c r="G545" s="109"/>
      <c r="H545" s="109"/>
    </row>
    <row r="546" spans="5:8" ht="12.75">
      <c r="E546" s="109"/>
      <c r="F546" s="109"/>
      <c r="G546" s="109"/>
      <c r="H546" s="109"/>
    </row>
    <row r="547" spans="5:8" ht="12.75">
      <c r="E547" s="109"/>
      <c r="F547" s="109"/>
      <c r="G547" s="109"/>
      <c r="H547" s="109"/>
    </row>
    <row r="548" spans="5:8" ht="12.75">
      <c r="E548" s="109"/>
      <c r="F548" s="109"/>
      <c r="G548" s="109"/>
      <c r="H548" s="109"/>
    </row>
    <row r="549" spans="5:8" ht="12.75">
      <c r="E549" s="109"/>
      <c r="F549" s="109"/>
      <c r="G549" s="109"/>
      <c r="H549" s="109"/>
    </row>
    <row r="550" spans="5:8" ht="12.75">
      <c r="E550" s="109"/>
      <c r="F550" s="109"/>
      <c r="G550" s="109"/>
      <c r="H550" s="109"/>
    </row>
    <row r="551" spans="5:8" ht="12.75">
      <c r="E551" s="109"/>
      <c r="F551" s="109"/>
      <c r="G551" s="109"/>
      <c r="H551" s="109"/>
    </row>
    <row r="552" spans="5:8" ht="12.75">
      <c r="E552" s="109"/>
      <c r="F552" s="109"/>
      <c r="G552" s="109"/>
      <c r="H552" s="109"/>
    </row>
    <row r="553" spans="5:8" ht="12.75">
      <c r="E553" s="109"/>
      <c r="F553" s="109"/>
      <c r="G553" s="109"/>
      <c r="H553" s="109"/>
    </row>
    <row r="554" spans="5:8" ht="12.75">
      <c r="E554" s="109"/>
      <c r="F554" s="109"/>
      <c r="G554" s="109"/>
      <c r="H554" s="109"/>
    </row>
    <row r="555" spans="5:8" ht="12.75">
      <c r="E555" s="109"/>
      <c r="F555" s="109"/>
      <c r="G555" s="109"/>
      <c r="H555" s="109"/>
    </row>
    <row r="556" spans="5:8" ht="12.75">
      <c r="E556" s="109"/>
      <c r="F556" s="109"/>
      <c r="G556" s="109"/>
      <c r="H556" s="109"/>
    </row>
    <row r="557" spans="5:8" ht="12.75">
      <c r="E557" s="109"/>
      <c r="F557" s="109"/>
      <c r="G557" s="109"/>
      <c r="H557" s="109"/>
    </row>
    <row r="558" spans="5:8" ht="12.75">
      <c r="E558" s="109"/>
      <c r="F558" s="109"/>
      <c r="G558" s="109"/>
      <c r="H558" s="109"/>
    </row>
    <row r="559" spans="5:8" ht="12.75">
      <c r="E559" s="109"/>
      <c r="F559" s="109"/>
      <c r="G559" s="109"/>
      <c r="H559" s="109"/>
    </row>
    <row r="560" spans="5:8" ht="12.75">
      <c r="E560" s="109"/>
      <c r="F560" s="109"/>
      <c r="G560" s="109"/>
      <c r="H560" s="109"/>
    </row>
    <row r="561" spans="5:8" ht="12.75">
      <c r="E561" s="109"/>
      <c r="F561" s="109"/>
      <c r="G561" s="109"/>
      <c r="H561" s="109"/>
    </row>
    <row r="562" spans="5:8" ht="12.75">
      <c r="E562" s="109"/>
      <c r="F562" s="109"/>
      <c r="G562" s="109"/>
      <c r="H562" s="109"/>
    </row>
    <row r="563" spans="5:8" ht="12.75">
      <c r="E563" s="109"/>
      <c r="F563" s="109"/>
      <c r="G563" s="109"/>
      <c r="H563" s="109"/>
    </row>
    <row r="564" spans="5:8" ht="12.75">
      <c r="E564" s="109"/>
      <c r="F564" s="109"/>
      <c r="G564" s="109"/>
      <c r="H564" s="109"/>
    </row>
    <row r="565" spans="5:8" ht="12.75">
      <c r="E565" s="109"/>
      <c r="F565" s="109"/>
      <c r="G565" s="109"/>
      <c r="H565" s="109"/>
    </row>
    <row r="566" spans="5:8" ht="12.75">
      <c r="E566" s="109"/>
      <c r="F566" s="109"/>
      <c r="G566" s="109"/>
      <c r="H566" s="109"/>
    </row>
    <row r="567" spans="5:8" ht="12.75">
      <c r="E567" s="109"/>
      <c r="F567" s="109"/>
      <c r="G567" s="109"/>
      <c r="H567" s="109"/>
    </row>
    <row r="568" spans="5:8" ht="12.75">
      <c r="E568" s="109"/>
      <c r="F568" s="109"/>
      <c r="G568" s="109"/>
      <c r="H568" s="109"/>
    </row>
    <row r="569" spans="5:8" ht="12.75">
      <c r="E569" s="109"/>
      <c r="F569" s="109"/>
      <c r="G569" s="109"/>
      <c r="H569" s="109"/>
    </row>
    <row r="570" spans="5:8" ht="12.75">
      <c r="E570" s="109"/>
      <c r="F570" s="109"/>
      <c r="G570" s="109"/>
      <c r="H570" s="109"/>
    </row>
    <row r="571" spans="5:8" ht="12.75">
      <c r="E571" s="109"/>
      <c r="F571" s="109"/>
      <c r="G571" s="109"/>
      <c r="H571" s="109"/>
    </row>
    <row r="572" spans="5:8" ht="12.75">
      <c r="E572" s="109"/>
      <c r="F572" s="109"/>
      <c r="G572" s="109"/>
      <c r="H572" s="109"/>
    </row>
    <row r="573" spans="5:8" ht="12.75">
      <c r="E573" s="109"/>
      <c r="F573" s="109"/>
      <c r="G573" s="109"/>
      <c r="H573" s="109"/>
    </row>
    <row r="574" spans="5:8" ht="12.75">
      <c r="E574" s="109"/>
      <c r="F574" s="109"/>
      <c r="G574" s="109"/>
      <c r="H574" s="109"/>
    </row>
    <row r="575" spans="5:8" ht="12.75">
      <c r="E575" s="109"/>
      <c r="F575" s="109"/>
      <c r="G575" s="109"/>
      <c r="H575" s="109"/>
    </row>
    <row r="576" spans="5:8" ht="12.75">
      <c r="E576" s="109"/>
      <c r="F576" s="109"/>
      <c r="G576" s="109"/>
      <c r="H576" s="109"/>
    </row>
    <row r="577" spans="5:8" ht="12.75">
      <c r="E577" s="109"/>
      <c r="F577" s="109"/>
      <c r="G577" s="109"/>
      <c r="H577" s="109"/>
    </row>
    <row r="578" spans="5:8" ht="12.75">
      <c r="E578" s="109"/>
      <c r="F578" s="109"/>
      <c r="G578" s="109"/>
      <c r="H578" s="109"/>
    </row>
    <row r="579" spans="5:8" ht="12.75">
      <c r="E579" s="109"/>
      <c r="F579" s="109"/>
      <c r="G579" s="109"/>
      <c r="H579" s="109"/>
    </row>
    <row r="580" spans="5:8" ht="12.75">
      <c r="E580" s="109"/>
      <c r="F580" s="109"/>
      <c r="G580" s="109"/>
      <c r="H580" s="109"/>
    </row>
    <row r="581" spans="5:8" ht="12.75">
      <c r="E581" s="109"/>
      <c r="F581" s="109"/>
      <c r="G581" s="109"/>
      <c r="H581" s="109"/>
    </row>
    <row r="582" spans="5:8" ht="12.75">
      <c r="E582" s="109"/>
      <c r="F582" s="109"/>
      <c r="G582" s="109"/>
      <c r="H582" s="109"/>
    </row>
    <row r="583" spans="5:8" ht="12.75">
      <c r="E583" s="109"/>
      <c r="F583" s="109"/>
      <c r="G583" s="109"/>
      <c r="H583" s="109"/>
    </row>
    <row r="584" spans="5:8" ht="12.75">
      <c r="E584" s="109"/>
      <c r="F584" s="109"/>
      <c r="G584" s="109"/>
      <c r="H584" s="109"/>
    </row>
    <row r="585" spans="5:8" ht="12.75">
      <c r="E585" s="109"/>
      <c r="F585" s="109"/>
      <c r="G585" s="109"/>
      <c r="H585" s="109"/>
    </row>
    <row r="586" spans="5:8" ht="12.75">
      <c r="E586" s="109"/>
      <c r="F586" s="109"/>
      <c r="G586" s="109"/>
      <c r="H586" s="109"/>
    </row>
    <row r="587" spans="5:8" ht="12.75">
      <c r="E587" s="109"/>
      <c r="F587" s="109"/>
      <c r="G587" s="109"/>
      <c r="H587" s="109"/>
    </row>
    <row r="588" spans="5:8" ht="12.75">
      <c r="E588" s="109"/>
      <c r="F588" s="109"/>
      <c r="G588" s="109"/>
      <c r="H588" s="109"/>
    </row>
    <row r="589" spans="5:8" ht="12.75">
      <c r="E589" s="109"/>
      <c r="F589" s="109"/>
      <c r="G589" s="109"/>
      <c r="H589" s="109"/>
    </row>
    <row r="590" spans="5:8" ht="12.75">
      <c r="E590" s="109"/>
      <c r="F590" s="109"/>
      <c r="G590" s="109"/>
      <c r="H590" s="109"/>
    </row>
    <row r="591" spans="5:8" ht="12.75">
      <c r="E591" s="109"/>
      <c r="F591" s="109"/>
      <c r="G591" s="109"/>
      <c r="H591" s="109"/>
    </row>
    <row r="592" spans="5:8" ht="12.75">
      <c r="E592" s="109"/>
      <c r="F592" s="109"/>
      <c r="G592" s="109"/>
      <c r="H592" s="109"/>
    </row>
    <row r="593" spans="5:8" ht="12.75">
      <c r="E593" s="109"/>
      <c r="F593" s="109"/>
      <c r="G593" s="109"/>
      <c r="H593" s="109"/>
    </row>
    <row r="594" spans="5:8" ht="12.75">
      <c r="E594" s="109"/>
      <c r="F594" s="109"/>
      <c r="G594" s="109"/>
      <c r="H594" s="109"/>
    </row>
    <row r="595" spans="5:8" ht="12.75">
      <c r="E595" s="109"/>
      <c r="F595" s="109"/>
      <c r="G595" s="109"/>
      <c r="H595" s="109"/>
    </row>
    <row r="596" spans="5:8" ht="12.75">
      <c r="E596" s="109"/>
      <c r="F596" s="109"/>
      <c r="G596" s="109"/>
      <c r="H596" s="109"/>
    </row>
    <row r="597" spans="5:8" ht="12.75">
      <c r="E597" s="109"/>
      <c r="F597" s="109"/>
      <c r="G597" s="109"/>
      <c r="H597" s="109"/>
    </row>
    <row r="598" spans="5:8" ht="12.75">
      <c r="E598" s="109"/>
      <c r="F598" s="109"/>
      <c r="G598" s="109"/>
      <c r="H598" s="109"/>
    </row>
    <row r="599" spans="5:8" ht="12.75">
      <c r="E599" s="109"/>
      <c r="F599" s="109"/>
      <c r="G599" s="109"/>
      <c r="H599" s="109"/>
    </row>
    <row r="600" spans="5:8" ht="12.75">
      <c r="E600" s="109"/>
      <c r="F600" s="109"/>
      <c r="G600" s="109"/>
      <c r="H600" s="109"/>
    </row>
    <row r="601" spans="5:8" ht="12.75">
      <c r="E601" s="109"/>
      <c r="F601" s="109"/>
      <c r="G601" s="109"/>
      <c r="H601" s="109"/>
    </row>
  </sheetData>
  <mergeCells count="11">
    <mergeCell ref="A97:D97"/>
    <mergeCell ref="D8:D9"/>
    <mergeCell ref="E8:E9"/>
    <mergeCell ref="F8:F9"/>
    <mergeCell ref="B8:B9"/>
    <mergeCell ref="C8:C9"/>
    <mergeCell ref="A8:A9"/>
    <mergeCell ref="F1:H1"/>
    <mergeCell ref="A5:H6"/>
    <mergeCell ref="H8:H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7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7">
    <tabColor indexed="46"/>
  </sheetPr>
  <dimension ref="A1:I419"/>
  <sheetViews>
    <sheetView showZeros="0" zoomScale="50" zoomScaleNormal="50" zoomScaleSheetLayoutView="50" workbookViewId="0" topLeftCell="B1">
      <pane ySplit="5" topLeftCell="BM21" activePane="bottomLeft" state="frozen"/>
      <selection pane="topLeft" activeCell="B49" sqref="A49:IV49"/>
      <selection pane="bottomLeft" activeCell="G28" sqref="G28"/>
    </sheetView>
  </sheetViews>
  <sheetFormatPr defaultColWidth="9.00390625" defaultRowHeight="12.75"/>
  <cols>
    <col min="1" max="1" width="0" style="0" hidden="1" customWidth="1"/>
    <col min="2" max="2" width="20.625" style="2" customWidth="1"/>
    <col min="3" max="3" width="15.00390625" style="2" customWidth="1"/>
    <col min="4" max="4" width="50.625" style="1" customWidth="1"/>
    <col min="5" max="5" width="61.375" style="2" customWidth="1"/>
    <col min="6" max="6" width="19.375" style="2" customWidth="1"/>
    <col min="7" max="7" width="27.50390625" style="2" customWidth="1"/>
    <col min="8" max="8" width="18.375" style="2" customWidth="1"/>
  </cols>
  <sheetData>
    <row r="1" spans="2:8" ht="75" customHeight="1">
      <c r="B1" s="7"/>
      <c r="C1" s="7"/>
      <c r="D1" s="8"/>
      <c r="E1" s="7"/>
      <c r="F1" s="1432" t="s">
        <v>298</v>
      </c>
      <c r="G1" s="1432"/>
      <c r="H1" s="1432"/>
    </row>
    <row r="2" spans="2:8" ht="75" customHeight="1">
      <c r="B2" s="7"/>
      <c r="C2" s="1431" t="s">
        <v>275</v>
      </c>
      <c r="D2" s="1431"/>
      <c r="E2" s="1431"/>
      <c r="F2" s="1431"/>
      <c r="G2" s="1431"/>
      <c r="H2" s="734"/>
    </row>
    <row r="3" spans="2:8" ht="16.5" customHeight="1" thickBot="1">
      <c r="B3" s="10"/>
      <c r="C3" s="10"/>
      <c r="D3" s="1445"/>
      <c r="E3" s="1445"/>
      <c r="F3" s="1445"/>
      <c r="G3" s="1445"/>
      <c r="H3" s="5" t="s">
        <v>768</v>
      </c>
    </row>
    <row r="4" spans="2:8" ht="92.25" customHeight="1" thickBot="1">
      <c r="B4" s="766" t="s">
        <v>389</v>
      </c>
      <c r="C4" s="766" t="s">
        <v>929</v>
      </c>
      <c r="D4" s="730" t="s">
        <v>928</v>
      </c>
      <c r="E4" s="184" t="s">
        <v>172</v>
      </c>
      <c r="F4" s="802" t="s">
        <v>967</v>
      </c>
      <c r="G4" s="185" t="s">
        <v>968</v>
      </c>
      <c r="H4" s="731" t="s">
        <v>969</v>
      </c>
    </row>
    <row r="5" spans="2:8" s="4" customFormat="1" ht="15.75" thickBot="1">
      <c r="B5" s="3">
        <v>1</v>
      </c>
      <c r="C5" s="785">
        <v>2</v>
      </c>
      <c r="D5" s="12">
        <v>3</v>
      </c>
      <c r="E5" s="13">
        <v>4</v>
      </c>
      <c r="F5" s="15">
        <v>5</v>
      </c>
      <c r="G5" s="15">
        <v>6</v>
      </c>
      <c r="H5" s="130">
        <v>7</v>
      </c>
    </row>
    <row r="6" spans="2:8" s="81" customFormat="1" ht="45" customHeight="1" thickBot="1">
      <c r="B6" s="469" t="s">
        <v>346</v>
      </c>
      <c r="C6" s="469"/>
      <c r="D6" s="178" t="s">
        <v>1221</v>
      </c>
      <c r="E6" s="791"/>
      <c r="F6" s="793">
        <v>455000</v>
      </c>
      <c r="G6" s="424">
        <v>0</v>
      </c>
      <c r="H6" s="463">
        <f>SUM(H7:H7)</f>
        <v>455000</v>
      </c>
    </row>
    <row r="7" spans="2:8" s="158" customFormat="1" ht="79.5" customHeight="1" thickBot="1">
      <c r="B7" s="470" t="s">
        <v>944</v>
      </c>
      <c r="C7" s="470" t="s">
        <v>388</v>
      </c>
      <c r="D7" s="423" t="s">
        <v>1207</v>
      </c>
      <c r="E7" s="1142" t="s">
        <v>247</v>
      </c>
      <c r="F7" s="794">
        <v>455000</v>
      </c>
      <c r="G7" s="468">
        <v>0</v>
      </c>
      <c r="H7" s="464">
        <f>+G7+F7</f>
        <v>455000</v>
      </c>
    </row>
    <row r="8" spans="2:8" s="22" customFormat="1" ht="41.25" thickBot="1">
      <c r="B8" s="471" t="s">
        <v>347</v>
      </c>
      <c r="C8" s="471"/>
      <c r="D8" s="178" t="s">
        <v>1220</v>
      </c>
      <c r="E8" s="178"/>
      <c r="F8" s="795">
        <v>1260100</v>
      </c>
      <c r="G8" s="179">
        <v>45000</v>
      </c>
      <c r="H8" s="385">
        <f>SUM(H9:H10)</f>
        <v>1305100</v>
      </c>
    </row>
    <row r="9" spans="2:8" s="20" customFormat="1" ht="72" customHeight="1">
      <c r="B9" s="472" t="s">
        <v>944</v>
      </c>
      <c r="C9" s="472" t="s">
        <v>388</v>
      </c>
      <c r="D9" s="222" t="s">
        <v>1207</v>
      </c>
      <c r="E9" s="222" t="s">
        <v>247</v>
      </c>
      <c r="F9" s="393">
        <v>663500</v>
      </c>
      <c r="G9" s="194">
        <v>0</v>
      </c>
      <c r="H9" s="465">
        <f>+G9+F9</f>
        <v>663500</v>
      </c>
    </row>
    <row r="10" spans="2:8" s="158" customFormat="1" ht="36" thickBot="1">
      <c r="B10" s="473" t="s">
        <v>944</v>
      </c>
      <c r="C10" s="473" t="s">
        <v>388</v>
      </c>
      <c r="D10" s="425" t="s">
        <v>1207</v>
      </c>
      <c r="E10" s="1143" t="s">
        <v>844</v>
      </c>
      <c r="F10" s="796">
        <v>596600</v>
      </c>
      <c r="G10" s="426">
        <v>45000</v>
      </c>
      <c r="H10" s="465">
        <f>+G10+F10</f>
        <v>641600</v>
      </c>
    </row>
    <row r="11" spans="2:8" s="158" customFormat="1" ht="81.75" thickBot="1">
      <c r="B11" s="474" t="s">
        <v>939</v>
      </c>
      <c r="C11" s="474"/>
      <c r="D11" s="427" t="s">
        <v>123</v>
      </c>
      <c r="E11" s="427"/>
      <c r="F11" s="797">
        <v>1214400</v>
      </c>
      <c r="G11" s="428">
        <v>0</v>
      </c>
      <c r="H11" s="686">
        <f>SUM(H12:H16)</f>
        <v>1214400</v>
      </c>
    </row>
    <row r="12" spans="2:8" s="22" customFormat="1" ht="26.25" customHeight="1">
      <c r="B12" s="472" t="s">
        <v>1051</v>
      </c>
      <c r="C12" s="958" t="s">
        <v>1168</v>
      </c>
      <c r="D12" s="1011" t="s">
        <v>1023</v>
      </c>
      <c r="E12" s="1433" t="s">
        <v>82</v>
      </c>
      <c r="F12" s="1436">
        <v>920300</v>
      </c>
      <c r="G12" s="1439">
        <v>0</v>
      </c>
      <c r="H12" s="1442">
        <f>F12+G12</f>
        <v>920300</v>
      </c>
    </row>
    <row r="13" spans="2:8" s="22" customFormat="1" ht="18">
      <c r="B13" s="472" t="s">
        <v>1142</v>
      </c>
      <c r="C13" s="160" t="s">
        <v>1168</v>
      </c>
      <c r="D13" s="1011" t="s">
        <v>285</v>
      </c>
      <c r="E13" s="1434"/>
      <c r="F13" s="1437">
        <v>0</v>
      </c>
      <c r="G13" s="1440">
        <v>0</v>
      </c>
      <c r="H13" s="1443"/>
    </row>
    <row r="14" spans="2:8" s="86" customFormat="1" ht="18">
      <c r="B14" s="472" t="s">
        <v>944</v>
      </c>
      <c r="C14" s="160" t="s">
        <v>388</v>
      </c>
      <c r="D14" s="1012" t="s">
        <v>1207</v>
      </c>
      <c r="E14" s="1435"/>
      <c r="F14" s="1438">
        <v>0</v>
      </c>
      <c r="G14" s="1441">
        <v>0</v>
      </c>
      <c r="H14" s="1444"/>
    </row>
    <row r="15" spans="2:8" s="86" customFormat="1" ht="54">
      <c r="B15" s="472" t="s">
        <v>944</v>
      </c>
      <c r="C15" s="160" t="s">
        <v>388</v>
      </c>
      <c r="D15" s="1012" t="s">
        <v>1207</v>
      </c>
      <c r="E15" s="652" t="s">
        <v>83</v>
      </c>
      <c r="F15" s="1077">
        <v>74100</v>
      </c>
      <c r="G15" s="687">
        <v>0</v>
      </c>
      <c r="H15" s="1069">
        <f>F15+G15</f>
        <v>74100</v>
      </c>
    </row>
    <row r="16" spans="2:8" s="158" customFormat="1" ht="72" thickBot="1">
      <c r="B16" s="477" t="s">
        <v>944</v>
      </c>
      <c r="C16" s="959" t="s">
        <v>388</v>
      </c>
      <c r="D16" s="1013" t="s">
        <v>1207</v>
      </c>
      <c r="E16" s="652" t="s">
        <v>84</v>
      </c>
      <c r="F16" s="1077">
        <v>220000</v>
      </c>
      <c r="G16" s="687">
        <v>0</v>
      </c>
      <c r="H16" s="1069">
        <f>F16+G16</f>
        <v>220000</v>
      </c>
    </row>
    <row r="17" spans="2:8" s="29" customFormat="1" ht="61.5" thickBot="1">
      <c r="B17" s="471" t="s">
        <v>351</v>
      </c>
      <c r="C17" s="471"/>
      <c r="D17" s="178" t="s">
        <v>125</v>
      </c>
      <c r="E17" s="178"/>
      <c r="F17" s="419">
        <v>1262361</v>
      </c>
      <c r="G17" s="419">
        <v>530300</v>
      </c>
      <c r="H17" s="419">
        <f>SUM(H18:H19)</f>
        <v>1792661</v>
      </c>
    </row>
    <row r="18" spans="2:8" s="22" customFormat="1" ht="54">
      <c r="B18" s="472" t="s">
        <v>1100</v>
      </c>
      <c r="C18" s="472" t="s">
        <v>834</v>
      </c>
      <c r="D18" s="23" t="s">
        <v>1207</v>
      </c>
      <c r="E18" s="23" t="s">
        <v>1026</v>
      </c>
      <c r="F18" s="798">
        <v>262361</v>
      </c>
      <c r="G18" s="462">
        <v>270000</v>
      </c>
      <c r="H18" s="467">
        <f>+G18+F18</f>
        <v>532361</v>
      </c>
    </row>
    <row r="19" spans="2:9" s="158" customFormat="1" ht="72" thickBot="1">
      <c r="B19" s="710" t="s">
        <v>204</v>
      </c>
      <c r="C19" s="710" t="s">
        <v>821</v>
      </c>
      <c r="D19" s="649" t="s">
        <v>205</v>
      </c>
      <c r="E19" s="649" t="s">
        <v>390</v>
      </c>
      <c r="F19" s="1070">
        <v>1000000</v>
      </c>
      <c r="G19" s="1064">
        <v>260300</v>
      </c>
      <c r="H19" s="1071">
        <f>F19+G19</f>
        <v>1260300</v>
      </c>
      <c r="I19" s="159"/>
    </row>
    <row r="20" spans="2:8" s="29" customFormat="1" ht="61.5" thickBot="1">
      <c r="B20" s="712" t="s">
        <v>349</v>
      </c>
      <c r="C20" s="712"/>
      <c r="D20" s="178" t="s">
        <v>126</v>
      </c>
      <c r="E20" s="178"/>
      <c r="F20" s="387">
        <v>5599800</v>
      </c>
      <c r="G20" s="180">
        <v>7002440</v>
      </c>
      <c r="H20" s="419">
        <f>SUM(H21:H22)</f>
        <v>12602240</v>
      </c>
    </row>
    <row r="21" spans="2:8" s="29" customFormat="1" ht="39" customHeight="1">
      <c r="B21" s="711" t="s">
        <v>225</v>
      </c>
      <c r="C21" s="711" t="s">
        <v>1036</v>
      </c>
      <c r="D21" s="167" t="s">
        <v>742</v>
      </c>
      <c r="E21" s="1446" t="s">
        <v>85</v>
      </c>
      <c r="F21" s="1438">
        <v>5599800</v>
      </c>
      <c r="G21" s="1441">
        <v>7002440</v>
      </c>
      <c r="H21" s="1449">
        <f>+G21+F21</f>
        <v>12602240</v>
      </c>
    </row>
    <row r="22" spans="1:8" s="29" customFormat="1" ht="36" customHeight="1">
      <c r="A22" s="29" t="s">
        <v>281</v>
      </c>
      <c r="B22" s="234" t="s">
        <v>745</v>
      </c>
      <c r="C22" s="234" t="s">
        <v>1037</v>
      </c>
      <c r="D22" s="23" t="s">
        <v>746</v>
      </c>
      <c r="E22" s="1446"/>
      <c r="F22" s="1447">
        <v>0</v>
      </c>
      <c r="G22" s="1448">
        <v>0</v>
      </c>
      <c r="H22" s="1450"/>
    </row>
    <row r="23" spans="2:8" s="29" customFormat="1" ht="60.75">
      <c r="B23" s="476" t="s">
        <v>350</v>
      </c>
      <c r="C23" s="476"/>
      <c r="D23" s="227" t="s">
        <v>1219</v>
      </c>
      <c r="E23" s="227"/>
      <c r="F23" s="1072">
        <v>578580</v>
      </c>
      <c r="G23" s="1073">
        <v>0</v>
      </c>
      <c r="H23" s="1074">
        <f>SUM(H24:H26)</f>
        <v>578580</v>
      </c>
    </row>
    <row r="24" spans="1:8" s="29" customFormat="1" ht="36" customHeight="1">
      <c r="A24" s="29" t="s">
        <v>281</v>
      </c>
      <c r="B24" s="472" t="s">
        <v>218</v>
      </c>
      <c r="C24" s="472" t="s">
        <v>829</v>
      </c>
      <c r="D24" s="23" t="s">
        <v>739</v>
      </c>
      <c r="E24" s="1451" t="s">
        <v>767</v>
      </c>
      <c r="F24" s="1078">
        <v>178080</v>
      </c>
      <c r="G24" s="462">
        <v>0</v>
      </c>
      <c r="H24" s="467">
        <v>178080</v>
      </c>
    </row>
    <row r="25" spans="2:8" s="29" customFormat="1" ht="36">
      <c r="B25" s="472" t="s">
        <v>1018</v>
      </c>
      <c r="C25" s="472" t="s">
        <v>830</v>
      </c>
      <c r="D25" s="23" t="s">
        <v>192</v>
      </c>
      <c r="E25" s="1452"/>
      <c r="F25" s="1078">
        <v>379600</v>
      </c>
      <c r="G25" s="462">
        <v>0</v>
      </c>
      <c r="H25" s="467">
        <v>379600</v>
      </c>
    </row>
    <row r="26" spans="2:8" s="29" customFormat="1" ht="79.5" customHeight="1" thickBot="1">
      <c r="B26" s="477" t="s">
        <v>944</v>
      </c>
      <c r="C26" s="477" t="s">
        <v>388</v>
      </c>
      <c r="D26" s="254" t="s">
        <v>1207</v>
      </c>
      <c r="E26" s="1144" t="s">
        <v>248</v>
      </c>
      <c r="F26" s="1079">
        <v>20900</v>
      </c>
      <c r="G26" s="1075">
        <v>0</v>
      </c>
      <c r="H26" s="1076">
        <f>+G26+F26</f>
        <v>20900</v>
      </c>
    </row>
    <row r="27" spans="2:8" s="22" customFormat="1" ht="70.5" customHeight="1" thickBot="1">
      <c r="B27" s="471" t="s">
        <v>352</v>
      </c>
      <c r="C27" s="471"/>
      <c r="D27" s="178" t="s">
        <v>127</v>
      </c>
      <c r="E27" s="178"/>
      <c r="F27" s="387">
        <v>200000</v>
      </c>
      <c r="G27" s="180">
        <v>0</v>
      </c>
      <c r="H27" s="419">
        <f>+H28</f>
        <v>200000</v>
      </c>
    </row>
    <row r="28" spans="2:8" s="25" customFormat="1" ht="71.25" customHeight="1" thickBot="1">
      <c r="B28" s="475" t="s">
        <v>740</v>
      </c>
      <c r="C28" s="475" t="s">
        <v>834</v>
      </c>
      <c r="D28" s="103" t="s">
        <v>235</v>
      </c>
      <c r="E28" s="1145" t="s">
        <v>45</v>
      </c>
      <c r="F28" s="798">
        <v>200000</v>
      </c>
      <c r="G28" s="462">
        <v>0</v>
      </c>
      <c r="H28" s="467">
        <f>+G28+F28</f>
        <v>200000</v>
      </c>
    </row>
    <row r="29" spans="2:8" s="22" customFormat="1" ht="90.75" customHeight="1" thickBot="1">
      <c r="B29" s="471" t="s">
        <v>359</v>
      </c>
      <c r="C29" s="471"/>
      <c r="D29" s="178" t="s">
        <v>1218</v>
      </c>
      <c r="E29" s="178"/>
      <c r="F29" s="795">
        <v>13527270</v>
      </c>
      <c r="G29" s="179">
        <v>1277715</v>
      </c>
      <c r="H29" s="385">
        <f>SUM(H30:H35)</f>
        <v>14804985</v>
      </c>
    </row>
    <row r="30" spans="1:8" s="516" customFormat="1" ht="36" customHeight="1">
      <c r="A30" s="22"/>
      <c r="B30" s="478" t="s">
        <v>328</v>
      </c>
      <c r="C30" s="478" t="s">
        <v>1174</v>
      </c>
      <c r="D30" s="23" t="s">
        <v>1049</v>
      </c>
      <c r="E30" s="1456" t="s">
        <v>976</v>
      </c>
      <c r="F30" s="1457">
        <v>9068770</v>
      </c>
      <c r="G30" s="1454">
        <v>550000</v>
      </c>
      <c r="H30" s="1453">
        <f>+G30+F30</f>
        <v>9618770</v>
      </c>
    </row>
    <row r="31" spans="1:8" s="516" customFormat="1" ht="28.5" customHeight="1">
      <c r="A31" s="22"/>
      <c r="B31" s="479" t="s">
        <v>749</v>
      </c>
      <c r="C31" s="479" t="s">
        <v>1175</v>
      </c>
      <c r="D31" s="23" t="s">
        <v>750</v>
      </c>
      <c r="E31" s="1456"/>
      <c r="F31" s="1458">
        <v>0</v>
      </c>
      <c r="G31" s="1455">
        <v>0</v>
      </c>
      <c r="H31" s="1453"/>
    </row>
    <row r="32" spans="2:8" s="33" customFormat="1" ht="36" customHeight="1">
      <c r="B32" s="478" t="s">
        <v>556</v>
      </c>
      <c r="C32" s="478" t="s">
        <v>837</v>
      </c>
      <c r="D32" s="23" t="s">
        <v>1043</v>
      </c>
      <c r="E32" s="1080" t="s">
        <v>156</v>
      </c>
      <c r="F32" s="1081">
        <v>300000</v>
      </c>
      <c r="G32" s="247">
        <v>0</v>
      </c>
      <c r="H32" s="415">
        <f aca="true" t="shared" si="0" ref="H32:H38">+G32+F32</f>
        <v>300000</v>
      </c>
    </row>
    <row r="33" spans="2:8" s="25" customFormat="1" ht="60" customHeight="1">
      <c r="B33" s="478" t="s">
        <v>526</v>
      </c>
      <c r="C33" s="478" t="s">
        <v>828</v>
      </c>
      <c r="D33" s="23" t="s">
        <v>527</v>
      </c>
      <c r="E33" s="1140" t="s">
        <v>86</v>
      </c>
      <c r="F33" s="397">
        <v>3008500</v>
      </c>
      <c r="G33" s="247">
        <v>727715</v>
      </c>
      <c r="H33" s="415">
        <f t="shared" si="0"/>
        <v>3736215</v>
      </c>
    </row>
    <row r="34" spans="2:8" s="25" customFormat="1" ht="62.25" customHeight="1">
      <c r="B34" s="478" t="s">
        <v>532</v>
      </c>
      <c r="C34" s="478" t="s">
        <v>533</v>
      </c>
      <c r="D34" s="23" t="s">
        <v>1046</v>
      </c>
      <c r="E34" s="1140" t="s">
        <v>1166</v>
      </c>
      <c r="F34" s="397">
        <v>700000</v>
      </c>
      <c r="G34" s="247">
        <v>0</v>
      </c>
      <c r="H34" s="415">
        <f t="shared" si="0"/>
        <v>700000</v>
      </c>
    </row>
    <row r="35" spans="2:8" s="22" customFormat="1" ht="53.25" customHeight="1" thickBot="1">
      <c r="B35" s="479" t="s">
        <v>1050</v>
      </c>
      <c r="C35" s="479" t="s">
        <v>846</v>
      </c>
      <c r="D35" s="222" t="s">
        <v>199</v>
      </c>
      <c r="E35" s="1141" t="s">
        <v>87</v>
      </c>
      <c r="F35" s="1082">
        <v>450000</v>
      </c>
      <c r="G35" s="1083">
        <v>0</v>
      </c>
      <c r="H35" s="685">
        <f t="shared" si="0"/>
        <v>450000</v>
      </c>
    </row>
    <row r="36" spans="2:8" s="25" customFormat="1" ht="61.5" thickBot="1">
      <c r="B36" s="471" t="s">
        <v>357</v>
      </c>
      <c r="C36" s="471"/>
      <c r="D36" s="178" t="s">
        <v>1217</v>
      </c>
      <c r="E36" s="178"/>
      <c r="F36" s="795">
        <v>5100000</v>
      </c>
      <c r="G36" s="179">
        <v>12935370</v>
      </c>
      <c r="H36" s="385">
        <f t="shared" si="0"/>
        <v>18035370</v>
      </c>
    </row>
    <row r="37" spans="2:8" s="86" customFormat="1" ht="78.75" customHeight="1">
      <c r="B37" s="479" t="s">
        <v>307</v>
      </c>
      <c r="C37" s="479" t="s">
        <v>692</v>
      </c>
      <c r="D37" s="163" t="s">
        <v>1063</v>
      </c>
      <c r="E37" s="1137" t="s">
        <v>729</v>
      </c>
      <c r="F37" s="394">
        <v>5100000</v>
      </c>
      <c r="G37" s="238">
        <v>4171878</v>
      </c>
      <c r="H37" s="409">
        <f t="shared" si="0"/>
        <v>9271878</v>
      </c>
    </row>
    <row r="38" spans="2:8" s="86" customFormat="1" ht="78.75" customHeight="1" thickBot="1">
      <c r="B38" s="478" t="s">
        <v>733</v>
      </c>
      <c r="C38" s="479" t="s">
        <v>732</v>
      </c>
      <c r="D38" s="163" t="s">
        <v>731</v>
      </c>
      <c r="E38" s="1137" t="s">
        <v>730</v>
      </c>
      <c r="F38" s="394">
        <v>0</v>
      </c>
      <c r="G38" s="238">
        <v>8763492</v>
      </c>
      <c r="H38" s="409">
        <f t="shared" si="0"/>
        <v>8763492</v>
      </c>
    </row>
    <row r="39" spans="2:8" s="25" customFormat="1" ht="61.5" thickBot="1">
      <c r="B39" s="471" t="s">
        <v>358</v>
      </c>
      <c r="C39" s="471"/>
      <c r="D39" s="178" t="s">
        <v>1213</v>
      </c>
      <c r="E39" s="178"/>
      <c r="F39" s="795">
        <v>140000</v>
      </c>
      <c r="G39" s="179">
        <v>5000</v>
      </c>
      <c r="H39" s="385">
        <f>SUM(H40:H41)</f>
        <v>145000</v>
      </c>
    </row>
    <row r="40" spans="2:8" s="86" customFormat="1" ht="78.75" customHeight="1">
      <c r="B40" s="479" t="s">
        <v>1020</v>
      </c>
      <c r="C40" s="479" t="s">
        <v>1104</v>
      </c>
      <c r="D40" s="163" t="s">
        <v>1021</v>
      </c>
      <c r="E40" s="1137" t="s">
        <v>1091</v>
      </c>
      <c r="F40" s="394">
        <v>0</v>
      </c>
      <c r="G40" s="238">
        <v>5000</v>
      </c>
      <c r="H40" s="409">
        <f>+G40+F40</f>
        <v>5000</v>
      </c>
    </row>
    <row r="41" spans="2:8" s="29" customFormat="1" ht="72" thickBot="1">
      <c r="B41" s="480" t="s">
        <v>1022</v>
      </c>
      <c r="C41" s="480" t="s">
        <v>837</v>
      </c>
      <c r="D41" s="6" t="s">
        <v>376</v>
      </c>
      <c r="E41" s="1139" t="s">
        <v>208</v>
      </c>
      <c r="F41" s="799">
        <v>140000</v>
      </c>
      <c r="G41" s="626">
        <v>0</v>
      </c>
      <c r="H41" s="414">
        <f>+G41+F41</f>
        <v>140000</v>
      </c>
    </row>
    <row r="42" spans="2:8" s="25" customFormat="1" ht="61.5" thickBot="1">
      <c r="B42" s="471" t="s">
        <v>794</v>
      </c>
      <c r="C42" s="471"/>
      <c r="D42" s="178" t="s">
        <v>290</v>
      </c>
      <c r="E42" s="178"/>
      <c r="F42" s="795">
        <v>0</v>
      </c>
      <c r="G42" s="179">
        <v>2108620</v>
      </c>
      <c r="H42" s="385">
        <f>+G42+E42</f>
        <v>2108620</v>
      </c>
    </row>
    <row r="43" spans="2:8" s="86" customFormat="1" ht="78.75" customHeight="1" thickBot="1">
      <c r="B43" s="478" t="s">
        <v>734</v>
      </c>
      <c r="C43" s="479" t="s">
        <v>732</v>
      </c>
      <c r="D43" s="163" t="s">
        <v>731</v>
      </c>
      <c r="E43" s="1137" t="s">
        <v>730</v>
      </c>
      <c r="F43" s="394">
        <v>0</v>
      </c>
      <c r="G43" s="238">
        <v>2108620</v>
      </c>
      <c r="H43" s="409">
        <f>+G43+F43</f>
        <v>2108620</v>
      </c>
    </row>
    <row r="44" spans="2:8" s="22" customFormat="1" ht="81.75" thickBot="1">
      <c r="B44" s="471" t="s">
        <v>353</v>
      </c>
      <c r="C44" s="471"/>
      <c r="D44" s="178" t="s">
        <v>930</v>
      </c>
      <c r="E44" s="178"/>
      <c r="F44" s="387">
        <v>2185000</v>
      </c>
      <c r="G44" s="180">
        <v>265000</v>
      </c>
      <c r="H44" s="419">
        <f>SUM(H45:H47)</f>
        <v>2450000</v>
      </c>
    </row>
    <row r="45" spans="2:8" s="22" customFormat="1" ht="72">
      <c r="B45" s="957" t="s">
        <v>229</v>
      </c>
      <c r="C45" s="958" t="s">
        <v>1111</v>
      </c>
      <c r="D45" s="960" t="s">
        <v>230</v>
      </c>
      <c r="E45" s="1136" t="s">
        <v>243</v>
      </c>
      <c r="F45" s="1129">
        <v>350000</v>
      </c>
      <c r="G45" s="1130">
        <v>100000</v>
      </c>
      <c r="H45" s="1131">
        <f>+G45+F45</f>
        <v>450000</v>
      </c>
    </row>
    <row r="46" spans="2:8" s="32" customFormat="1" ht="54">
      <c r="B46" s="472" t="s">
        <v>128</v>
      </c>
      <c r="C46" s="160" t="s">
        <v>1112</v>
      </c>
      <c r="D46" s="961" t="s">
        <v>129</v>
      </c>
      <c r="E46" s="1137" t="s">
        <v>611</v>
      </c>
      <c r="F46" s="255">
        <v>25000</v>
      </c>
      <c r="G46" s="165">
        <v>165000</v>
      </c>
      <c r="H46" s="1132">
        <f>+G46+F46</f>
        <v>190000</v>
      </c>
    </row>
    <row r="47" spans="2:8" s="32" customFormat="1" ht="36" customHeight="1" thickBot="1">
      <c r="B47" s="477" t="s">
        <v>1113</v>
      </c>
      <c r="C47" s="959" t="s">
        <v>1114</v>
      </c>
      <c r="D47" s="962" t="s">
        <v>1115</v>
      </c>
      <c r="E47" s="1138" t="s">
        <v>903</v>
      </c>
      <c r="F47" s="1133">
        <v>1810000</v>
      </c>
      <c r="G47" s="1134">
        <v>0</v>
      </c>
      <c r="H47" s="1135">
        <f>F47+G47</f>
        <v>1810000</v>
      </c>
    </row>
    <row r="48" spans="2:8" s="86" customFormat="1" ht="61.5" thickBot="1">
      <c r="B48" s="471" t="s">
        <v>355</v>
      </c>
      <c r="C48" s="471"/>
      <c r="D48" s="212" t="s">
        <v>1215</v>
      </c>
      <c r="E48" s="212"/>
      <c r="F48" s="795">
        <v>3250000</v>
      </c>
      <c r="G48" s="179">
        <v>2040000</v>
      </c>
      <c r="H48" s="385">
        <f>SUM(H49:H53)</f>
        <v>5290000</v>
      </c>
    </row>
    <row r="49" spans="2:8" s="22" customFormat="1" ht="36">
      <c r="B49" s="475" t="s">
        <v>44</v>
      </c>
      <c r="C49" s="475" t="s">
        <v>955</v>
      </c>
      <c r="D49" s="103" t="s">
        <v>1092</v>
      </c>
      <c r="E49" s="1084" t="s">
        <v>827</v>
      </c>
      <c r="F49" s="394">
        <v>960000</v>
      </c>
      <c r="G49" s="238">
        <v>40000</v>
      </c>
      <c r="H49" s="409">
        <f>+G49+F49</f>
        <v>1000000</v>
      </c>
    </row>
    <row r="50" spans="2:8" s="22" customFormat="1" ht="36">
      <c r="B50" s="475" t="s">
        <v>664</v>
      </c>
      <c r="C50" s="475" t="s">
        <v>955</v>
      </c>
      <c r="D50" s="103" t="s">
        <v>308</v>
      </c>
      <c r="E50" s="1084" t="s">
        <v>245</v>
      </c>
      <c r="F50" s="394">
        <v>180000</v>
      </c>
      <c r="G50" s="238">
        <v>0</v>
      </c>
      <c r="H50" s="409">
        <f>+G50+F50</f>
        <v>180000</v>
      </c>
    </row>
    <row r="51" spans="2:8" s="22" customFormat="1" ht="36">
      <c r="B51" s="475" t="s">
        <v>664</v>
      </c>
      <c r="C51" s="475" t="s">
        <v>955</v>
      </c>
      <c r="D51" s="103" t="s">
        <v>308</v>
      </c>
      <c r="E51" s="1084" t="s">
        <v>246</v>
      </c>
      <c r="F51" s="394">
        <v>180000</v>
      </c>
      <c r="G51" s="238">
        <v>0</v>
      </c>
      <c r="H51" s="409">
        <f>+G51+F51</f>
        <v>180000</v>
      </c>
    </row>
    <row r="52" spans="2:8" s="22" customFormat="1" ht="36" customHeight="1">
      <c r="B52" s="475" t="s">
        <v>664</v>
      </c>
      <c r="C52" s="475" t="s">
        <v>955</v>
      </c>
      <c r="D52" s="103" t="s">
        <v>308</v>
      </c>
      <c r="E52" s="1084" t="s">
        <v>1093</v>
      </c>
      <c r="F52" s="394">
        <v>130000</v>
      </c>
      <c r="G52" s="238">
        <v>0</v>
      </c>
      <c r="H52" s="409">
        <f>+G52+F52</f>
        <v>130000</v>
      </c>
    </row>
    <row r="53" spans="2:8" s="25" customFormat="1" ht="54" thickBot="1">
      <c r="B53" s="481" t="s">
        <v>1052</v>
      </c>
      <c r="C53" s="481" t="s">
        <v>1103</v>
      </c>
      <c r="D53" s="198" t="s">
        <v>892</v>
      </c>
      <c r="E53" s="792" t="s">
        <v>244</v>
      </c>
      <c r="F53" s="800">
        <v>1800000</v>
      </c>
      <c r="G53" s="199">
        <v>2000000</v>
      </c>
      <c r="H53" s="466">
        <f>F53+G53</f>
        <v>3800000</v>
      </c>
    </row>
    <row r="54" spans="2:8" s="27" customFormat="1" ht="81.75" customHeight="1" thickBot="1">
      <c r="B54" s="471" t="s">
        <v>354</v>
      </c>
      <c r="C54" s="471"/>
      <c r="D54" s="178" t="s">
        <v>1214</v>
      </c>
      <c r="E54" s="178"/>
      <c r="F54" s="795">
        <v>5387553</v>
      </c>
      <c r="G54" s="179">
        <v>0</v>
      </c>
      <c r="H54" s="385">
        <f>+H55</f>
        <v>5387553</v>
      </c>
    </row>
    <row r="55" spans="2:8" s="18" customFormat="1" ht="21">
      <c r="B55" s="475">
        <v>250380</v>
      </c>
      <c r="C55" s="475" t="s">
        <v>822</v>
      </c>
      <c r="D55" s="23" t="s">
        <v>70</v>
      </c>
      <c r="E55" s="23"/>
      <c r="F55" s="152">
        <v>5387553</v>
      </c>
      <c r="G55" s="257">
        <v>0</v>
      </c>
      <c r="H55" s="257">
        <f>SUM(H56:H60)</f>
        <v>5387553</v>
      </c>
    </row>
    <row r="56" spans="2:8" s="18" customFormat="1" ht="75" customHeight="1">
      <c r="B56" s="482"/>
      <c r="C56" s="482"/>
      <c r="D56" s="1179" t="s">
        <v>756</v>
      </c>
      <c r="E56" s="6" t="s">
        <v>893</v>
      </c>
      <c r="F56" s="392">
        <v>756000</v>
      </c>
      <c r="G56" s="59">
        <v>0</v>
      </c>
      <c r="H56" s="405">
        <f>+G56+F56</f>
        <v>756000</v>
      </c>
    </row>
    <row r="57" spans="2:8" s="18" customFormat="1" ht="78.75" customHeight="1">
      <c r="B57" s="482"/>
      <c r="C57" s="482"/>
      <c r="D57" s="1179" t="s">
        <v>206</v>
      </c>
      <c r="E57" s="6" t="s">
        <v>612</v>
      </c>
      <c r="F57" s="392">
        <v>1000000</v>
      </c>
      <c r="G57" s="59">
        <v>0</v>
      </c>
      <c r="H57" s="405">
        <f>+G57+F57</f>
        <v>1000000</v>
      </c>
    </row>
    <row r="58" spans="2:8" s="18" customFormat="1" ht="108" customHeight="1">
      <c r="B58" s="475"/>
      <c r="C58" s="475"/>
      <c r="D58" s="23" t="s">
        <v>712</v>
      </c>
      <c r="E58" s="1451" t="s">
        <v>1211</v>
      </c>
      <c r="F58" s="152">
        <v>3000000</v>
      </c>
      <c r="G58" s="257">
        <v>0</v>
      </c>
      <c r="H58" s="408">
        <f>+G58+F58</f>
        <v>3000000</v>
      </c>
    </row>
    <row r="59" spans="2:8" s="18" customFormat="1" ht="60.75" customHeight="1">
      <c r="B59" s="475"/>
      <c r="C59" s="475"/>
      <c r="D59" s="23" t="s">
        <v>131</v>
      </c>
      <c r="E59" s="1452"/>
      <c r="F59" s="152">
        <v>500000</v>
      </c>
      <c r="G59" s="257">
        <v>0</v>
      </c>
      <c r="H59" s="408">
        <f>+G59+F59</f>
        <v>500000</v>
      </c>
    </row>
    <row r="60" spans="2:8" s="18" customFormat="1" ht="75" customHeight="1" thickBot="1">
      <c r="B60" s="475"/>
      <c r="C60" s="786"/>
      <c r="D60" s="649" t="s">
        <v>946</v>
      </c>
      <c r="E60" s="649" t="s">
        <v>207</v>
      </c>
      <c r="F60" s="152">
        <v>131553</v>
      </c>
      <c r="G60" s="257">
        <v>0</v>
      </c>
      <c r="H60" s="408">
        <f>+G60+F60</f>
        <v>131553</v>
      </c>
    </row>
    <row r="61" spans="2:8" s="20" customFormat="1" ht="33" customHeight="1" thickBot="1">
      <c r="B61" s="696" t="s">
        <v>324</v>
      </c>
      <c r="C61" s="471"/>
      <c r="D61" s="695" t="s">
        <v>309</v>
      </c>
      <c r="E61" s="212"/>
      <c r="F61" s="801">
        <f>+F54+F44+F48+F39+F17+F8+F29+F27+F23+F20+F6+F11+F42+F36</f>
        <v>40160064</v>
      </c>
      <c r="G61" s="801">
        <f>+G54+G44+G48+G39+G17+G8+G29+G27+G23+G20+G6+G11+G42+G36</f>
        <v>26209445</v>
      </c>
      <c r="H61" s="801">
        <f>+H54+H44+H48+H39+H17+H8+H29+H27+H23+H20+H6+H11+H42+H36</f>
        <v>66369509</v>
      </c>
    </row>
    <row r="62" spans="2:8" s="20" customFormat="1" ht="21">
      <c r="B62" s="45"/>
      <c r="C62" s="45"/>
      <c r="D62" s="46"/>
      <c r="E62" s="46"/>
      <c r="F62" s="47"/>
      <c r="G62" s="47"/>
      <c r="H62" s="47"/>
    </row>
    <row r="63" spans="2:8" s="20" customFormat="1" ht="21">
      <c r="B63" s="48"/>
      <c r="C63" s="48"/>
      <c r="D63" s="46"/>
      <c r="E63" s="46"/>
      <c r="F63" s="49"/>
      <c r="G63" s="49"/>
      <c r="H63" s="49"/>
    </row>
    <row r="64" spans="2:8" s="20" customFormat="1" ht="21">
      <c r="B64" s="45"/>
      <c r="C64" s="45"/>
      <c r="D64" s="46"/>
      <c r="E64" s="46"/>
      <c r="F64" s="47"/>
      <c r="G64" s="47"/>
      <c r="H64" s="47"/>
    </row>
    <row r="65" spans="2:8" s="20" customFormat="1" ht="21">
      <c r="B65" s="45"/>
      <c r="C65" s="45"/>
      <c r="D65" s="46"/>
      <c r="E65" s="46"/>
      <c r="F65" s="47"/>
      <c r="G65" s="47"/>
      <c r="H65" s="47"/>
    </row>
    <row r="66" spans="2:8" s="20" customFormat="1" ht="21">
      <c r="B66" s="48"/>
      <c r="C66" s="48"/>
      <c r="D66" s="46"/>
      <c r="E66" s="46"/>
      <c r="F66" s="49"/>
      <c r="G66" s="49"/>
      <c r="H66" s="49"/>
    </row>
    <row r="67" spans="2:8" s="20" customFormat="1" ht="21">
      <c r="B67" s="51"/>
      <c r="C67" s="51"/>
      <c r="D67" s="46"/>
      <c r="E67" s="46"/>
      <c r="F67" s="52"/>
      <c r="G67" s="52"/>
      <c r="H67" s="52"/>
    </row>
    <row r="68" spans="2:8" s="20" customFormat="1" ht="21">
      <c r="B68" s="51"/>
      <c r="C68" s="51"/>
      <c r="D68" s="46"/>
      <c r="E68" s="46"/>
      <c r="F68" s="52"/>
      <c r="G68" s="52"/>
      <c r="H68" s="52"/>
    </row>
    <row r="69" spans="2:8" s="20" customFormat="1" ht="21">
      <c r="B69" s="51"/>
      <c r="C69" s="51"/>
      <c r="D69" s="46"/>
      <c r="E69" s="46"/>
      <c r="F69" s="52"/>
      <c r="G69" s="52"/>
      <c r="H69" s="52"/>
    </row>
    <row r="70" spans="2:8" s="20" customFormat="1" ht="21">
      <c r="B70" s="54"/>
      <c r="C70" s="54"/>
      <c r="D70" s="46"/>
      <c r="E70" s="46"/>
      <c r="F70" s="55"/>
      <c r="G70" s="55"/>
      <c r="H70" s="55"/>
    </row>
    <row r="71" spans="2:8" s="20" customFormat="1" ht="21">
      <c r="B71" s="54"/>
      <c r="C71" s="54"/>
      <c r="D71" s="46"/>
      <c r="E71" s="46"/>
      <c r="F71" s="55"/>
      <c r="G71" s="55"/>
      <c r="H71" s="55"/>
    </row>
    <row r="72" spans="2:8" s="20" customFormat="1" ht="12.75">
      <c r="B72" s="54"/>
      <c r="C72" s="54"/>
      <c r="D72" s="8"/>
      <c r="E72" s="8"/>
      <c r="F72" s="56"/>
      <c r="G72" s="56"/>
      <c r="H72" s="56"/>
    </row>
    <row r="73" spans="2:8" s="20" customFormat="1" ht="12.75">
      <c r="B73" s="54"/>
      <c r="C73" s="54"/>
      <c r="D73" s="8"/>
      <c r="E73" s="8"/>
      <c r="F73" s="56"/>
      <c r="G73" s="56"/>
      <c r="H73" s="56"/>
    </row>
    <row r="74" spans="2:8" s="20" customFormat="1" ht="12.75">
      <c r="B74" s="54"/>
      <c r="C74" s="54"/>
      <c r="D74" s="8"/>
      <c r="E74" s="8"/>
      <c r="F74" s="56"/>
      <c r="G74" s="56"/>
      <c r="H74" s="56"/>
    </row>
    <row r="75" spans="2:8" s="20" customFormat="1" ht="12.75">
      <c r="B75" s="54"/>
      <c r="C75" s="54"/>
      <c r="D75" s="8"/>
      <c r="E75" s="8"/>
      <c r="F75" s="56"/>
      <c r="G75" s="56"/>
      <c r="H75" s="56"/>
    </row>
    <row r="76" spans="2:8" s="20" customFormat="1" ht="12.75">
      <c r="B76" s="54"/>
      <c r="C76" s="54"/>
      <c r="D76" s="8"/>
      <c r="E76" s="8"/>
      <c r="F76" s="56"/>
      <c r="G76" s="56"/>
      <c r="H76" s="56"/>
    </row>
    <row r="77" spans="2:8" s="20" customFormat="1" ht="12.75">
      <c r="B77" s="54"/>
      <c r="C77" s="54"/>
      <c r="D77" s="8"/>
      <c r="E77" s="8"/>
      <c r="F77" s="56"/>
      <c r="G77" s="56"/>
      <c r="H77" s="56"/>
    </row>
    <row r="78" spans="2:8" s="20" customFormat="1" ht="12.75">
      <c r="B78" s="54"/>
      <c r="C78" s="54"/>
      <c r="D78" s="8"/>
      <c r="E78" s="8"/>
      <c r="F78" s="56"/>
      <c r="G78" s="56"/>
      <c r="H78" s="56"/>
    </row>
    <row r="79" spans="2:8" s="20" customFormat="1" ht="12.75">
      <c r="B79" s="54"/>
      <c r="C79" s="54"/>
      <c r="D79" s="8"/>
      <c r="E79" s="8"/>
      <c r="F79" s="56"/>
      <c r="G79" s="56"/>
      <c r="H79" s="56"/>
    </row>
    <row r="80" spans="2:8" s="20" customFormat="1" ht="12.75">
      <c r="B80" s="54"/>
      <c r="C80" s="54"/>
      <c r="D80" s="8"/>
      <c r="E80" s="8"/>
      <c r="F80" s="56"/>
      <c r="G80" s="56"/>
      <c r="H80" s="56"/>
    </row>
    <row r="81" spans="2:8" s="20" customFormat="1" ht="12.75">
      <c r="B81" s="54"/>
      <c r="C81" s="54"/>
      <c r="D81" s="8"/>
      <c r="E81" s="8"/>
      <c r="F81" s="56"/>
      <c r="G81" s="56"/>
      <c r="H81" s="56"/>
    </row>
    <row r="82" spans="2:8" s="20" customFormat="1" ht="12.75">
      <c r="B82" s="54"/>
      <c r="C82" s="54"/>
      <c r="D82" s="8"/>
      <c r="E82" s="8"/>
      <c r="F82" s="56"/>
      <c r="G82" s="56"/>
      <c r="H82" s="56"/>
    </row>
    <row r="83" spans="2:8" s="20" customFormat="1" ht="12.75">
      <c r="B83" s="54"/>
      <c r="C83" s="54"/>
      <c r="D83" s="8"/>
      <c r="E83" s="8"/>
      <c r="F83" s="56"/>
      <c r="G83" s="56"/>
      <c r="H83" s="56"/>
    </row>
    <row r="84" spans="2:8" s="20" customFormat="1" ht="12.75">
      <c r="B84" s="54"/>
      <c r="C84" s="54"/>
      <c r="D84" s="8"/>
      <c r="E84" s="8"/>
      <c r="F84" s="56"/>
      <c r="G84" s="56"/>
      <c r="H84" s="56"/>
    </row>
    <row r="85" spans="2:8" s="20" customFormat="1" ht="12.75">
      <c r="B85" s="54"/>
      <c r="C85" s="54"/>
      <c r="D85" s="8"/>
      <c r="E85" s="8"/>
      <c r="F85" s="56"/>
      <c r="G85" s="56"/>
      <c r="H85" s="56"/>
    </row>
    <row r="86" spans="2:8" s="20" customFormat="1" ht="12.75">
      <c r="B86" s="54"/>
      <c r="C86" s="54"/>
      <c r="D86" s="8"/>
      <c r="E86" s="8"/>
      <c r="F86" s="56"/>
      <c r="G86" s="56"/>
      <c r="H86" s="56"/>
    </row>
    <row r="87" spans="2:8" s="20" customFormat="1" ht="12.75">
      <c r="B87" s="54"/>
      <c r="C87" s="54"/>
      <c r="D87" s="8"/>
      <c r="E87" s="8"/>
      <c r="F87" s="56"/>
      <c r="G87" s="56"/>
      <c r="H87" s="56"/>
    </row>
    <row r="88" spans="2:8" s="20" customFormat="1" ht="12.75">
      <c r="B88" s="54"/>
      <c r="C88" s="54"/>
      <c r="D88" s="8"/>
      <c r="E88" s="8"/>
      <c r="F88" s="56"/>
      <c r="G88" s="56"/>
      <c r="H88" s="56"/>
    </row>
    <row r="89" spans="2:8" s="20" customFormat="1" ht="12.75">
      <c r="B89" s="54"/>
      <c r="C89" s="54"/>
      <c r="D89" s="8"/>
      <c r="E89" s="8"/>
      <c r="F89" s="56"/>
      <c r="G89" s="56"/>
      <c r="H89" s="56"/>
    </row>
    <row r="90" spans="2:8" s="20" customFormat="1" ht="12.75">
      <c r="B90" s="54"/>
      <c r="C90" s="54"/>
      <c r="D90" s="8"/>
      <c r="E90" s="8"/>
      <c r="F90" s="56"/>
      <c r="G90" s="56"/>
      <c r="H90" s="56"/>
    </row>
    <row r="91" spans="2:8" s="20" customFormat="1" ht="12.75">
      <c r="B91" s="54"/>
      <c r="C91" s="54"/>
      <c r="D91" s="8"/>
      <c r="E91" s="8"/>
      <c r="F91" s="56"/>
      <c r="G91" s="56"/>
      <c r="H91" s="56"/>
    </row>
    <row r="92" spans="2:8" s="20" customFormat="1" ht="12.75">
      <c r="B92" s="54"/>
      <c r="C92" s="54"/>
      <c r="D92" s="8"/>
      <c r="E92" s="8"/>
      <c r="F92" s="56"/>
      <c r="G92" s="56"/>
      <c r="H92" s="56"/>
    </row>
    <row r="93" spans="2:8" s="20" customFormat="1" ht="12.75">
      <c r="B93" s="54"/>
      <c r="C93" s="54"/>
      <c r="D93" s="8"/>
      <c r="E93" s="8"/>
      <c r="F93" s="56"/>
      <c r="G93" s="56"/>
      <c r="H93" s="56"/>
    </row>
    <row r="94" spans="2:8" s="20" customFormat="1" ht="12.75">
      <c r="B94" s="54"/>
      <c r="C94" s="54"/>
      <c r="D94" s="8"/>
      <c r="E94" s="8"/>
      <c r="F94" s="56"/>
      <c r="G94" s="56"/>
      <c r="H94" s="56"/>
    </row>
    <row r="95" spans="2:8" s="20" customFormat="1" ht="12.75">
      <c r="B95" s="54"/>
      <c r="C95" s="54"/>
      <c r="D95" s="8"/>
      <c r="E95" s="8"/>
      <c r="F95" s="56"/>
      <c r="G95" s="56"/>
      <c r="H95" s="56"/>
    </row>
    <row r="96" spans="2:8" s="20" customFormat="1" ht="12.75">
      <c r="B96" s="54"/>
      <c r="C96" s="54"/>
      <c r="D96" s="8"/>
      <c r="E96" s="8"/>
      <c r="F96" s="56"/>
      <c r="G96" s="56"/>
      <c r="H96" s="56"/>
    </row>
    <row r="97" spans="2:8" s="20" customFormat="1" ht="12.75">
      <c r="B97" s="54"/>
      <c r="C97" s="54"/>
      <c r="D97" s="8"/>
      <c r="E97" s="8"/>
      <c r="F97" s="56"/>
      <c r="G97" s="56"/>
      <c r="H97" s="56"/>
    </row>
    <row r="98" spans="2:8" s="20" customFormat="1" ht="12.75">
      <c r="B98" s="54"/>
      <c r="C98" s="54"/>
      <c r="D98" s="8"/>
      <c r="E98" s="8"/>
      <c r="F98" s="56"/>
      <c r="G98" s="56"/>
      <c r="H98" s="56"/>
    </row>
    <row r="99" spans="2:8" s="20" customFormat="1" ht="12.75">
      <c r="B99" s="54"/>
      <c r="C99" s="54"/>
      <c r="D99" s="8"/>
      <c r="E99" s="8"/>
      <c r="F99" s="56"/>
      <c r="G99" s="56"/>
      <c r="H99" s="56"/>
    </row>
    <row r="100" spans="2:8" s="20" customFormat="1" ht="12.75">
      <c r="B100" s="54"/>
      <c r="C100" s="54"/>
      <c r="D100" s="8"/>
      <c r="E100" s="8"/>
      <c r="F100" s="56"/>
      <c r="G100" s="56"/>
      <c r="H100" s="56"/>
    </row>
    <row r="101" spans="2:8" s="20" customFormat="1" ht="12.75">
      <c r="B101" s="54"/>
      <c r="C101" s="54"/>
      <c r="D101" s="8"/>
      <c r="E101" s="8"/>
      <c r="F101" s="56"/>
      <c r="G101" s="56"/>
      <c r="H101" s="56"/>
    </row>
    <row r="102" spans="2:8" ht="12.75">
      <c r="B102" s="54"/>
      <c r="C102" s="54"/>
      <c r="D102" s="8"/>
      <c r="E102" s="8"/>
      <c r="F102" s="56"/>
      <c r="G102" s="56"/>
      <c r="H102" s="56"/>
    </row>
    <row r="103" spans="2:8" ht="12.75">
      <c r="B103" s="7"/>
      <c r="C103" s="7"/>
      <c r="D103" s="8"/>
      <c r="E103" s="8"/>
      <c r="F103" s="57"/>
      <c r="G103" s="57"/>
      <c r="H103" s="57"/>
    </row>
    <row r="104" spans="2:8" ht="12.75">
      <c r="B104" s="7"/>
      <c r="C104" s="7"/>
      <c r="D104" s="8"/>
      <c r="E104" s="8"/>
      <c r="F104" s="57"/>
      <c r="G104" s="57"/>
      <c r="H104" s="57"/>
    </row>
    <row r="105" spans="2:8" ht="12.75">
      <c r="B105" s="7"/>
      <c r="C105" s="7"/>
      <c r="D105" s="8"/>
      <c r="E105" s="8"/>
      <c r="F105" s="57"/>
      <c r="G105" s="57"/>
      <c r="H105" s="57"/>
    </row>
    <row r="106" spans="2:8" ht="12.75">
      <c r="B106" s="7"/>
      <c r="C106" s="7"/>
      <c r="D106" s="8"/>
      <c r="E106" s="8"/>
      <c r="F106" s="57"/>
      <c r="G106" s="57"/>
      <c r="H106" s="57"/>
    </row>
    <row r="107" spans="2:8" ht="12.75">
      <c r="B107" s="7"/>
      <c r="C107" s="7"/>
      <c r="D107" s="8"/>
      <c r="E107" s="8"/>
      <c r="F107" s="57"/>
      <c r="G107" s="57"/>
      <c r="H107" s="57"/>
    </row>
    <row r="108" spans="2:8" ht="12.75">
      <c r="B108" s="7"/>
      <c r="C108" s="7"/>
      <c r="D108" s="8"/>
      <c r="E108" s="8"/>
      <c r="F108" s="57"/>
      <c r="G108" s="57"/>
      <c r="H108" s="57"/>
    </row>
    <row r="109" spans="2:8" ht="12.75">
      <c r="B109" s="7"/>
      <c r="C109" s="7"/>
      <c r="D109" s="8"/>
      <c r="E109" s="8"/>
      <c r="F109" s="57"/>
      <c r="G109" s="57"/>
      <c r="H109" s="57"/>
    </row>
    <row r="110" spans="2:8" ht="12.75">
      <c r="B110" s="7"/>
      <c r="C110" s="7"/>
      <c r="D110" s="8"/>
      <c r="E110" s="8"/>
      <c r="F110" s="57"/>
      <c r="G110" s="57"/>
      <c r="H110" s="57"/>
    </row>
    <row r="111" spans="2:8" ht="12.75">
      <c r="B111" s="7"/>
      <c r="C111" s="7"/>
      <c r="D111" s="8"/>
      <c r="E111" s="8"/>
      <c r="F111" s="57"/>
      <c r="G111" s="57"/>
      <c r="H111" s="57"/>
    </row>
    <row r="112" spans="2:8" ht="12.75">
      <c r="B112" s="7"/>
      <c r="C112" s="7"/>
      <c r="D112" s="8"/>
      <c r="E112" s="8"/>
      <c r="F112" s="57"/>
      <c r="G112" s="57"/>
      <c r="H112" s="57"/>
    </row>
    <row r="113" spans="2:8" ht="12.75">
      <c r="B113" s="7"/>
      <c r="C113" s="7"/>
      <c r="D113" s="8"/>
      <c r="E113" s="8"/>
      <c r="F113" s="57"/>
      <c r="G113" s="57"/>
      <c r="H113" s="57"/>
    </row>
    <row r="114" spans="2:8" ht="12.75">
      <c r="B114" s="7"/>
      <c r="C114" s="7"/>
      <c r="D114" s="8"/>
      <c r="E114" s="8"/>
      <c r="F114" s="57"/>
      <c r="G114" s="57"/>
      <c r="H114" s="57"/>
    </row>
    <row r="115" spans="2:8" ht="12.75">
      <c r="B115" s="7"/>
      <c r="C115" s="7"/>
      <c r="D115" s="8"/>
      <c r="E115" s="8"/>
      <c r="F115" s="57"/>
      <c r="G115" s="57"/>
      <c r="H115" s="57"/>
    </row>
    <row r="116" spans="2:8" ht="12.75">
      <c r="B116" s="7"/>
      <c r="C116" s="7"/>
      <c r="D116" s="8"/>
      <c r="E116" s="8"/>
      <c r="F116" s="57"/>
      <c r="G116" s="57"/>
      <c r="H116" s="57"/>
    </row>
    <row r="117" spans="2:8" ht="12.75">
      <c r="B117" s="7"/>
      <c r="C117" s="7"/>
      <c r="D117" s="8"/>
      <c r="E117" s="8"/>
      <c r="F117" s="57"/>
      <c r="G117" s="57"/>
      <c r="H117" s="57"/>
    </row>
    <row r="118" spans="2:8" ht="12.75">
      <c r="B118" s="7"/>
      <c r="C118" s="7"/>
      <c r="D118" s="8"/>
      <c r="E118" s="8"/>
      <c r="F118" s="57"/>
      <c r="G118" s="57"/>
      <c r="H118" s="57"/>
    </row>
    <row r="119" spans="2:8" ht="12.75">
      <c r="B119" s="7"/>
      <c r="C119" s="7"/>
      <c r="D119" s="8"/>
      <c r="E119" s="8"/>
      <c r="F119" s="57"/>
      <c r="G119" s="57"/>
      <c r="H119" s="57"/>
    </row>
    <row r="120" spans="2:8" ht="12.75">
      <c r="B120" s="7"/>
      <c r="C120" s="7"/>
      <c r="D120" s="8"/>
      <c r="E120" s="8"/>
      <c r="F120" s="57"/>
      <c r="G120" s="57"/>
      <c r="H120" s="57"/>
    </row>
    <row r="121" spans="2:8" ht="12.75">
      <c r="B121" s="7"/>
      <c r="C121" s="7"/>
      <c r="D121" s="8"/>
      <c r="E121" s="8"/>
      <c r="F121" s="57"/>
      <c r="G121" s="57"/>
      <c r="H121" s="57"/>
    </row>
    <row r="122" spans="2:8" ht="12.75">
      <c r="B122" s="7"/>
      <c r="C122" s="7"/>
      <c r="D122" s="8"/>
      <c r="E122" s="8"/>
      <c r="F122" s="57"/>
      <c r="G122" s="57"/>
      <c r="H122" s="57"/>
    </row>
    <row r="123" spans="2:8" ht="12.75">
      <c r="B123" s="7"/>
      <c r="C123" s="7"/>
      <c r="D123" s="8"/>
      <c r="E123" s="8"/>
      <c r="F123" s="57"/>
      <c r="G123" s="57"/>
      <c r="H123" s="57"/>
    </row>
    <row r="124" spans="2:8" ht="12.75">
      <c r="B124" s="7"/>
      <c r="C124" s="7"/>
      <c r="D124" s="8"/>
      <c r="E124" s="8"/>
      <c r="F124" s="57"/>
      <c r="G124" s="57"/>
      <c r="H124" s="57"/>
    </row>
    <row r="125" spans="2:8" ht="12.75">
      <c r="B125" s="7"/>
      <c r="C125" s="7"/>
      <c r="D125" s="8"/>
      <c r="E125" s="8"/>
      <c r="F125" s="57"/>
      <c r="G125" s="57"/>
      <c r="H125" s="57"/>
    </row>
    <row r="126" spans="2:8" ht="12.75">
      <c r="B126" s="7"/>
      <c r="C126" s="7"/>
      <c r="D126" s="8"/>
      <c r="E126" s="8"/>
      <c r="F126" s="57"/>
      <c r="G126" s="57"/>
      <c r="H126" s="57"/>
    </row>
    <row r="127" spans="2:8" ht="12.75">
      <c r="B127" s="7"/>
      <c r="C127" s="7"/>
      <c r="D127" s="8"/>
      <c r="E127" s="8"/>
      <c r="F127" s="57"/>
      <c r="G127" s="57"/>
      <c r="H127" s="57"/>
    </row>
    <row r="128" spans="2:8" ht="12.75">
      <c r="B128" s="7"/>
      <c r="C128" s="7"/>
      <c r="D128" s="8"/>
      <c r="E128" s="8"/>
      <c r="F128" s="57"/>
      <c r="G128" s="57"/>
      <c r="H128" s="57"/>
    </row>
    <row r="129" spans="2:8" ht="12.75">
      <c r="B129" s="7"/>
      <c r="C129" s="7"/>
      <c r="D129" s="8"/>
      <c r="E129" s="8"/>
      <c r="F129" s="57"/>
      <c r="G129" s="57"/>
      <c r="H129" s="57"/>
    </row>
    <row r="130" spans="2:8" ht="12.75">
      <c r="B130" s="7"/>
      <c r="C130" s="7"/>
      <c r="D130" s="8"/>
      <c r="E130" s="8"/>
      <c r="F130" s="57"/>
      <c r="G130" s="57"/>
      <c r="H130" s="57"/>
    </row>
    <row r="131" spans="2:8" ht="12.75">
      <c r="B131" s="7"/>
      <c r="C131" s="7"/>
      <c r="D131" s="8"/>
      <c r="E131" s="8"/>
      <c r="F131" s="57"/>
      <c r="G131" s="57"/>
      <c r="H131" s="57"/>
    </row>
    <row r="132" spans="2:8" ht="12.75">
      <c r="B132" s="7"/>
      <c r="C132" s="7"/>
      <c r="D132" s="8"/>
      <c r="E132" s="8"/>
      <c r="F132" s="57"/>
      <c r="G132" s="57"/>
      <c r="H132" s="57"/>
    </row>
    <row r="133" spans="2:8" ht="12.75">
      <c r="B133" s="7"/>
      <c r="C133" s="7"/>
      <c r="D133" s="8"/>
      <c r="E133" s="8"/>
      <c r="F133" s="57"/>
      <c r="G133" s="57"/>
      <c r="H133" s="57"/>
    </row>
    <row r="134" spans="2:8" ht="12.75">
      <c r="B134" s="7"/>
      <c r="C134" s="7"/>
      <c r="D134" s="8"/>
      <c r="E134" s="8"/>
      <c r="F134" s="57"/>
      <c r="G134" s="57"/>
      <c r="H134" s="57"/>
    </row>
    <row r="135" spans="2:8" ht="12.75">
      <c r="B135" s="7"/>
      <c r="C135" s="7"/>
      <c r="D135" s="8"/>
      <c r="E135" s="8"/>
      <c r="F135" s="57"/>
      <c r="G135" s="57"/>
      <c r="H135" s="57"/>
    </row>
    <row r="136" spans="2:8" ht="12.75">
      <c r="B136" s="7"/>
      <c r="C136" s="7"/>
      <c r="D136" s="8"/>
      <c r="E136" s="8"/>
      <c r="F136" s="57"/>
      <c r="G136" s="57"/>
      <c r="H136" s="57"/>
    </row>
    <row r="137" spans="2:8" ht="12.75">
      <c r="B137" s="7"/>
      <c r="C137" s="7"/>
      <c r="D137" s="8"/>
      <c r="E137" s="8"/>
      <c r="F137" s="57"/>
      <c r="G137" s="57"/>
      <c r="H137" s="57"/>
    </row>
    <row r="138" spans="2:8" ht="12.75">
      <c r="B138" s="7"/>
      <c r="C138" s="7"/>
      <c r="D138" s="8"/>
      <c r="E138" s="8"/>
      <c r="F138" s="57"/>
      <c r="G138" s="57"/>
      <c r="H138" s="57"/>
    </row>
    <row r="139" spans="2:8" ht="12.75">
      <c r="B139" s="7"/>
      <c r="C139" s="7"/>
      <c r="D139" s="8"/>
      <c r="E139" s="8"/>
      <c r="F139" s="57"/>
      <c r="G139" s="57"/>
      <c r="H139" s="57"/>
    </row>
    <row r="140" spans="2:8" ht="12.75">
      <c r="B140" s="7"/>
      <c r="C140" s="7"/>
      <c r="D140" s="8"/>
      <c r="E140" s="8"/>
      <c r="F140" s="57"/>
      <c r="G140" s="57"/>
      <c r="H140" s="57"/>
    </row>
    <row r="141" spans="2:8" ht="12.75">
      <c r="B141" s="7"/>
      <c r="C141" s="7"/>
      <c r="D141" s="8"/>
      <c r="E141" s="8"/>
      <c r="F141" s="57"/>
      <c r="G141" s="57"/>
      <c r="H141" s="57"/>
    </row>
    <row r="142" spans="2:8" ht="12.75">
      <c r="B142" s="7"/>
      <c r="C142" s="7"/>
      <c r="D142" s="8"/>
      <c r="E142" s="8"/>
      <c r="F142" s="57"/>
      <c r="G142" s="57"/>
      <c r="H142" s="57"/>
    </row>
    <row r="143" spans="2:8" ht="12.75">
      <c r="B143" s="7"/>
      <c r="C143" s="7"/>
      <c r="D143" s="8"/>
      <c r="E143" s="8"/>
      <c r="F143" s="57"/>
      <c r="G143" s="57"/>
      <c r="H143" s="57"/>
    </row>
    <row r="144" spans="2:8" ht="12.75">
      <c r="B144" s="7"/>
      <c r="C144" s="7"/>
      <c r="D144" s="8"/>
      <c r="E144" s="8"/>
      <c r="F144" s="57"/>
      <c r="G144" s="57"/>
      <c r="H144" s="57"/>
    </row>
    <row r="145" spans="2:8" ht="12.75">
      <c r="B145" s="7"/>
      <c r="C145" s="7"/>
      <c r="D145" s="8"/>
      <c r="E145" s="8"/>
      <c r="F145" s="57"/>
      <c r="G145" s="57"/>
      <c r="H145" s="57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</sheetData>
  <mergeCells count="17">
    <mergeCell ref="E58:E59"/>
    <mergeCell ref="H30:H31"/>
    <mergeCell ref="G30:G31"/>
    <mergeCell ref="E24:E25"/>
    <mergeCell ref="E30:E31"/>
    <mergeCell ref="F30:F31"/>
    <mergeCell ref="E21:E22"/>
    <mergeCell ref="F21:F22"/>
    <mergeCell ref="G21:G22"/>
    <mergeCell ref="H21:H22"/>
    <mergeCell ref="C2:G2"/>
    <mergeCell ref="F1:H1"/>
    <mergeCell ref="E12:E14"/>
    <mergeCell ref="F12:F14"/>
    <mergeCell ref="G12:G14"/>
    <mergeCell ref="H12:H14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1">
    <tabColor indexed="39"/>
  </sheetPr>
  <dimension ref="A1:P36"/>
  <sheetViews>
    <sheetView showZeros="0" view="pageBreakPreview" zoomScale="50" zoomScaleSheetLayoutView="50" workbookViewId="0" topLeftCell="A1">
      <selection activeCell="M11" sqref="M11"/>
    </sheetView>
  </sheetViews>
  <sheetFormatPr defaultColWidth="9.00390625" defaultRowHeight="12.75"/>
  <cols>
    <col min="1" max="1" width="19.50390625" style="931" customWidth="1"/>
    <col min="2" max="2" width="15.50390625" style="931" customWidth="1"/>
    <col min="3" max="3" width="34.50390625" style="931" customWidth="1"/>
    <col min="4" max="4" width="11.625" style="931" customWidth="1"/>
    <col min="5" max="5" width="13.50390625" style="931" customWidth="1"/>
    <col min="6" max="6" width="9.50390625" style="931" customWidth="1"/>
    <col min="7" max="7" width="14.50390625" style="931" customWidth="1"/>
    <col min="8" max="8" width="10.625" style="931" customWidth="1"/>
    <col min="9" max="9" width="14.875" style="931" customWidth="1"/>
    <col min="10" max="10" width="9.875" style="931" customWidth="1"/>
    <col min="11" max="11" width="14.125" style="931" customWidth="1"/>
    <col min="12" max="12" width="14.50390625" style="931" customWidth="1"/>
    <col min="13" max="13" width="14.375" style="931" customWidth="1"/>
    <col min="14" max="14" width="10.00390625" style="931" customWidth="1"/>
    <col min="15" max="15" width="13.875" style="931" customWidth="1"/>
    <col min="16" max="16" width="10.50390625" style="931" bestFit="1" customWidth="1"/>
    <col min="17" max="16384" width="9.125" style="931" customWidth="1"/>
  </cols>
  <sheetData>
    <row r="1" spans="1:15" ht="40.5" customHeight="1">
      <c r="A1" s="990"/>
      <c r="B1" s="990"/>
      <c r="C1" s="991"/>
      <c r="L1" s="1323"/>
      <c r="M1" s="1323"/>
      <c r="N1" s="1323"/>
      <c r="O1" s="1323"/>
    </row>
    <row r="2" spans="1:15" ht="24" customHeight="1">
      <c r="A2" s="1459" t="s">
        <v>652</v>
      </c>
      <c r="B2" s="1459"/>
      <c r="C2" s="1459"/>
      <c r="D2" s="1459"/>
      <c r="E2" s="1459"/>
      <c r="F2" s="1459"/>
      <c r="G2" s="1459"/>
      <c r="H2" s="1459"/>
      <c r="I2" s="1459"/>
      <c r="J2" s="1459"/>
      <c r="K2" s="1459"/>
      <c r="L2" s="1459"/>
      <c r="M2" s="1459"/>
      <c r="N2" s="1459"/>
      <c r="O2" s="1459"/>
    </row>
    <row r="3" spans="1:15" ht="19.5" customHeight="1">
      <c r="A3" s="1459"/>
      <c r="B3" s="1459"/>
      <c r="C3" s="1459"/>
      <c r="D3" s="1459"/>
      <c r="E3" s="1459"/>
      <c r="F3" s="1459"/>
      <c r="G3" s="1459"/>
      <c r="H3" s="1459"/>
      <c r="I3" s="1459"/>
      <c r="J3" s="1459"/>
      <c r="K3" s="1459"/>
      <c r="L3" s="1459"/>
      <c r="M3" s="1459"/>
      <c r="N3" s="1459"/>
      <c r="O3" s="1459"/>
    </row>
    <row r="4" spans="1:15" ht="13.5" thickBot="1">
      <c r="A4" s="990"/>
      <c r="B4" s="990"/>
      <c r="C4" s="991"/>
      <c r="D4" s="990"/>
      <c r="O4" s="990" t="s">
        <v>768</v>
      </c>
    </row>
    <row r="5" spans="1:15" ht="44.25" customHeight="1">
      <c r="A5" s="1331" t="s">
        <v>389</v>
      </c>
      <c r="B5" s="1331" t="s">
        <v>929</v>
      </c>
      <c r="C5" s="1339" t="s">
        <v>928</v>
      </c>
      <c r="D5" s="1325" t="s">
        <v>34</v>
      </c>
      <c r="E5" s="1326"/>
      <c r="F5" s="1326"/>
      <c r="G5" s="1326"/>
      <c r="H5" s="1327" t="s">
        <v>35</v>
      </c>
      <c r="I5" s="1328"/>
      <c r="J5" s="1328"/>
      <c r="K5" s="1329"/>
      <c r="L5" s="1325" t="s">
        <v>36</v>
      </c>
      <c r="M5" s="1326"/>
      <c r="N5" s="1326"/>
      <c r="O5" s="1330"/>
    </row>
    <row r="6" spans="1:15" ht="12.75" customHeight="1">
      <c r="A6" s="1332"/>
      <c r="B6" s="1332"/>
      <c r="C6" s="1340"/>
      <c r="D6" s="1334" t="s">
        <v>37</v>
      </c>
      <c r="E6" s="1338" t="s">
        <v>38</v>
      </c>
      <c r="F6" s="1338"/>
      <c r="G6" s="1336" t="s">
        <v>39</v>
      </c>
      <c r="H6" s="1334" t="s">
        <v>37</v>
      </c>
      <c r="I6" s="1338" t="s">
        <v>38</v>
      </c>
      <c r="J6" s="1338"/>
      <c r="K6" s="1336" t="s">
        <v>39</v>
      </c>
      <c r="L6" s="1334" t="s">
        <v>37</v>
      </c>
      <c r="M6" s="1338" t="s">
        <v>38</v>
      </c>
      <c r="N6" s="1338"/>
      <c r="O6" s="1336" t="s">
        <v>39</v>
      </c>
    </row>
    <row r="7" spans="1:15" ht="39.75" thickBot="1">
      <c r="A7" s="1333"/>
      <c r="B7" s="1333"/>
      <c r="C7" s="1341"/>
      <c r="D7" s="1335"/>
      <c r="E7" s="907" t="s">
        <v>969</v>
      </c>
      <c r="F7" s="907" t="s">
        <v>1</v>
      </c>
      <c r="G7" s="1337"/>
      <c r="H7" s="1335"/>
      <c r="I7" s="907" t="s">
        <v>969</v>
      </c>
      <c r="J7" s="907" t="s">
        <v>1</v>
      </c>
      <c r="K7" s="1337"/>
      <c r="L7" s="1335"/>
      <c r="M7" s="907" t="s">
        <v>969</v>
      </c>
      <c r="N7" s="907" t="s">
        <v>1</v>
      </c>
      <c r="O7" s="1337"/>
    </row>
    <row r="8" spans="1:16" ht="63" customHeight="1" thickBot="1">
      <c r="A8" s="1006" t="s">
        <v>351</v>
      </c>
      <c r="B8" s="1006"/>
      <c r="C8" s="1007" t="s">
        <v>812</v>
      </c>
      <c r="D8" s="1009">
        <f>+D9+D10</f>
        <v>0</v>
      </c>
      <c r="E8" s="1009">
        <f>+E9+E10</f>
        <v>0</v>
      </c>
      <c r="F8" s="1009"/>
      <c r="G8" s="1009">
        <f>+G9+G10</f>
        <v>0</v>
      </c>
      <c r="H8" s="1009"/>
      <c r="I8" s="1009">
        <f>+I9+I10</f>
        <v>0</v>
      </c>
      <c r="J8" s="1009"/>
      <c r="K8" s="1009">
        <f aca="true" t="shared" si="0" ref="K8:K14">+I8+H8</f>
        <v>0</v>
      </c>
      <c r="L8" s="1009">
        <f>+L9+L10</f>
        <v>0</v>
      </c>
      <c r="M8" s="1009">
        <f aca="true" t="shared" si="1" ref="M8:M13">+I8+E8</f>
        <v>0</v>
      </c>
      <c r="N8" s="1009"/>
      <c r="O8" s="1010">
        <f>+O9+O10</f>
        <v>0</v>
      </c>
      <c r="P8" s="992"/>
    </row>
    <row r="9" spans="1:16" ht="90">
      <c r="A9" s="993" t="s">
        <v>40</v>
      </c>
      <c r="B9" s="993" t="s">
        <v>1103</v>
      </c>
      <c r="C9" s="949" t="s">
        <v>0</v>
      </c>
      <c r="D9" s="909"/>
      <c r="E9" s="910"/>
      <c r="F9" s="911"/>
      <c r="G9" s="1008">
        <f>++E9+D9</f>
        <v>0</v>
      </c>
      <c r="H9" s="912"/>
      <c r="I9" s="910"/>
      <c r="J9" s="910"/>
      <c r="K9" s="913">
        <f t="shared" si="0"/>
        <v>0</v>
      </c>
      <c r="L9" s="909">
        <f>+D9</f>
        <v>0</v>
      </c>
      <c r="M9" s="910">
        <f t="shared" si="1"/>
        <v>0</v>
      </c>
      <c r="N9" s="911"/>
      <c r="O9" s="913">
        <f>+M9+L9</f>
        <v>0</v>
      </c>
      <c r="P9" s="992"/>
    </row>
    <row r="10" spans="1:16" ht="90" thickBot="1">
      <c r="A10" s="999" t="s">
        <v>41</v>
      </c>
      <c r="B10" s="999" t="s">
        <v>1103</v>
      </c>
      <c r="C10" s="1000" t="s">
        <v>813</v>
      </c>
      <c r="D10" s="1001"/>
      <c r="E10" s="1002"/>
      <c r="F10" s="1003"/>
      <c r="G10" s="1004">
        <f>++E10+D10</f>
        <v>0</v>
      </c>
      <c r="H10" s="1005"/>
      <c r="I10" s="1002"/>
      <c r="J10" s="1002"/>
      <c r="K10" s="1004">
        <f t="shared" si="0"/>
        <v>0</v>
      </c>
      <c r="L10" s="1001">
        <f>+D10</f>
        <v>0</v>
      </c>
      <c r="M10" s="1002">
        <f t="shared" si="1"/>
        <v>0</v>
      </c>
      <c r="N10" s="1003"/>
      <c r="O10" s="1004">
        <f>+M10+L10</f>
        <v>0</v>
      </c>
      <c r="P10" s="992"/>
    </row>
    <row r="11" spans="1:16" ht="61.5" thickBot="1">
      <c r="A11" s="1006" t="s">
        <v>355</v>
      </c>
      <c r="B11" s="1006"/>
      <c r="C11" s="1007" t="s">
        <v>814</v>
      </c>
      <c r="D11" s="914">
        <f>+D12+D13</f>
        <v>0</v>
      </c>
      <c r="E11" s="915">
        <f>+E12+E13</f>
        <v>0</v>
      </c>
      <c r="F11" s="916"/>
      <c r="G11" s="917">
        <f>+G12+G13</f>
        <v>0</v>
      </c>
      <c r="H11" s="918"/>
      <c r="I11" s="915">
        <f>+I12+I13</f>
        <v>0</v>
      </c>
      <c r="J11" s="915"/>
      <c r="K11" s="917">
        <f t="shared" si="0"/>
        <v>0</v>
      </c>
      <c r="L11" s="914">
        <f>+L12+L13</f>
        <v>0</v>
      </c>
      <c r="M11" s="915">
        <f t="shared" si="1"/>
        <v>0</v>
      </c>
      <c r="N11" s="916"/>
      <c r="O11" s="917">
        <f>+O12+O13</f>
        <v>0</v>
      </c>
      <c r="P11" s="992"/>
    </row>
    <row r="12" spans="1:16" ht="72">
      <c r="A12" s="994" t="s">
        <v>1052</v>
      </c>
      <c r="B12" s="994" t="s">
        <v>1103</v>
      </c>
      <c r="C12" s="949" t="s">
        <v>1025</v>
      </c>
      <c r="D12" s="909"/>
      <c r="E12" s="910"/>
      <c r="F12" s="911"/>
      <c r="G12" s="913">
        <f>+E12+D12</f>
        <v>0</v>
      </c>
      <c r="H12" s="912"/>
      <c r="I12" s="910"/>
      <c r="J12" s="910"/>
      <c r="K12" s="913">
        <f t="shared" si="0"/>
        <v>0</v>
      </c>
      <c r="L12" s="909">
        <f>+D12</f>
        <v>0</v>
      </c>
      <c r="M12" s="910">
        <f t="shared" si="1"/>
        <v>0</v>
      </c>
      <c r="N12" s="911"/>
      <c r="O12" s="913">
        <f>+M12+L12</f>
        <v>0</v>
      </c>
      <c r="P12" s="992"/>
    </row>
    <row r="13" spans="1:16" ht="72" thickBot="1">
      <c r="A13" s="995" t="s">
        <v>1053</v>
      </c>
      <c r="B13" s="995" t="s">
        <v>1103</v>
      </c>
      <c r="C13" s="950" t="s">
        <v>1054</v>
      </c>
      <c r="D13" s="919"/>
      <c r="E13" s="920"/>
      <c r="F13" s="921"/>
      <c r="G13" s="922">
        <f>++E13+D13</f>
        <v>0</v>
      </c>
      <c r="H13" s="923"/>
      <c r="I13" s="920"/>
      <c r="J13" s="920"/>
      <c r="K13" s="922">
        <f t="shared" si="0"/>
        <v>0</v>
      </c>
      <c r="L13" s="919">
        <f>+D13</f>
        <v>0</v>
      </c>
      <c r="M13" s="920">
        <f t="shared" si="1"/>
        <v>0</v>
      </c>
      <c r="N13" s="921"/>
      <c r="O13" s="922">
        <f>+M13+L13</f>
        <v>0</v>
      </c>
      <c r="P13" s="992"/>
    </row>
    <row r="14" spans="1:16" ht="21" thickBot="1">
      <c r="A14" s="996"/>
      <c r="B14" s="996"/>
      <c r="C14" s="956" t="s">
        <v>969</v>
      </c>
      <c r="D14" s="925">
        <f>D11+D8</f>
        <v>0</v>
      </c>
      <c r="E14" s="925">
        <f>E11+E8</f>
        <v>0</v>
      </c>
      <c r="F14" s="925"/>
      <c r="G14" s="925">
        <f>G11+G8</f>
        <v>0</v>
      </c>
      <c r="H14" s="926"/>
      <c r="I14" s="927">
        <f>I11+I8</f>
        <v>0</v>
      </c>
      <c r="J14" s="927"/>
      <c r="K14" s="928">
        <f t="shared" si="0"/>
        <v>0</v>
      </c>
      <c r="L14" s="925">
        <f>L11+L8</f>
        <v>0</v>
      </c>
      <c r="M14" s="925">
        <f>M11+M8</f>
        <v>0</v>
      </c>
      <c r="N14" s="929"/>
      <c r="O14" s="930">
        <f>O11+O8</f>
        <v>0</v>
      </c>
      <c r="P14" s="992"/>
    </row>
    <row r="15" spans="1:2" ht="15">
      <c r="A15" s="997"/>
      <c r="B15" s="997"/>
    </row>
    <row r="16" spans="1:2" ht="15">
      <c r="A16" s="997"/>
      <c r="B16" s="997"/>
    </row>
    <row r="17" spans="1:2" ht="15">
      <c r="A17" s="997"/>
      <c r="B17" s="997"/>
    </row>
    <row r="18" spans="1:2" ht="15">
      <c r="A18" s="997"/>
      <c r="B18" s="997"/>
    </row>
    <row r="19" spans="1:2" ht="15">
      <c r="A19" s="997"/>
      <c r="B19" s="997"/>
    </row>
    <row r="20" spans="1:2" ht="15">
      <c r="A20" s="998"/>
      <c r="B20" s="998"/>
    </row>
    <row r="21" spans="1:2" ht="15">
      <c r="A21" s="998"/>
      <c r="B21" s="998"/>
    </row>
    <row r="22" spans="1:2" ht="15">
      <c r="A22" s="998"/>
      <c r="B22" s="998"/>
    </row>
    <row r="23" spans="1:2" ht="15">
      <c r="A23" s="998"/>
      <c r="B23" s="998"/>
    </row>
    <row r="24" spans="1:2" ht="15">
      <c r="A24" s="998"/>
      <c r="B24" s="998"/>
    </row>
    <row r="25" spans="1:2" ht="15">
      <c r="A25" s="998"/>
      <c r="B25" s="998"/>
    </row>
    <row r="26" spans="1:2" ht="15">
      <c r="A26" s="998"/>
      <c r="B26" s="998"/>
    </row>
    <row r="27" spans="1:2" ht="15">
      <c r="A27" s="998"/>
      <c r="B27" s="998"/>
    </row>
    <row r="28" spans="1:2" ht="15">
      <c r="A28" s="998"/>
      <c r="B28" s="998"/>
    </row>
    <row r="29" spans="1:2" ht="15">
      <c r="A29" s="998"/>
      <c r="B29" s="998"/>
    </row>
    <row r="30" spans="1:2" ht="15">
      <c r="A30" s="998"/>
      <c r="B30" s="998"/>
    </row>
    <row r="31" spans="1:2" ht="15">
      <c r="A31" s="998"/>
      <c r="B31" s="998"/>
    </row>
    <row r="32" spans="1:2" ht="15">
      <c r="A32" s="998"/>
      <c r="B32" s="998"/>
    </row>
    <row r="33" spans="1:2" ht="15">
      <c r="A33" s="998"/>
      <c r="B33" s="998"/>
    </row>
    <row r="34" spans="1:2" ht="15">
      <c r="A34" s="998"/>
      <c r="B34" s="998"/>
    </row>
    <row r="35" spans="1:2" ht="15">
      <c r="A35" s="998"/>
      <c r="B35" s="998"/>
    </row>
    <row r="36" spans="1:2" ht="15">
      <c r="A36" s="998"/>
      <c r="B36" s="998"/>
    </row>
  </sheetData>
  <sheetProtection formatCells="0" formatColumns="0" formatRows="0" insertColumns="0" insertRows="0" insertHyperlinks="0" deleteColumns="0" deleteRows="0" sort="0" autoFilter="0" pivotTables="0"/>
  <autoFilter ref="P7:P14"/>
  <mergeCells count="18">
    <mergeCell ref="L1:O1"/>
    <mergeCell ref="A3:O3"/>
    <mergeCell ref="D5:G5"/>
    <mergeCell ref="H5:K5"/>
    <mergeCell ref="L5:O5"/>
    <mergeCell ref="A2:O2"/>
    <mergeCell ref="B5:B7"/>
    <mergeCell ref="D6:D7"/>
    <mergeCell ref="A5:A7"/>
    <mergeCell ref="L6:L7"/>
    <mergeCell ref="O6:O7"/>
    <mergeCell ref="G6:G7"/>
    <mergeCell ref="H6:H7"/>
    <mergeCell ref="K6:K7"/>
    <mergeCell ref="E6:F6"/>
    <mergeCell ref="I6:J6"/>
    <mergeCell ref="M6:N6"/>
    <mergeCell ref="C5:C7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u250203</cp:lastModifiedBy>
  <cp:lastPrinted>2015-12-09T09:24:24Z</cp:lastPrinted>
  <dcterms:created xsi:type="dcterms:W3CDTF">2006-01-10T10:10:12Z</dcterms:created>
  <dcterms:modified xsi:type="dcterms:W3CDTF">2015-12-09T14:13:12Z</dcterms:modified>
  <cp:category/>
  <cp:version/>
  <cp:contentType/>
  <cp:contentStatus/>
</cp:coreProperties>
</file>